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F CORTAZA\ALE COMPU\CUENTA PUBLICA\2022\4°\DATO ABIERTO\"/>
    </mc:Choice>
  </mc:AlternateContent>
  <bookViews>
    <workbookView xWindow="0" yWindow="0" windowWidth="2304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7">EFE!$A$1:$E$80</definedName>
    <definedName name="_xlnm.Print_Area" localSheetId="0">'Notas a los Edos Financieros'!$A$1:$E$57</definedName>
  </definedNames>
  <calcPr calcId="162913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<sst xmlns="http://schemas.openxmlformats.org/spreadsheetml/2006/main" count="895" uniqueCount="631">
  <si>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</si>
  <si>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</si>
  <si>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</si>
  <si>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</si>
  <si>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</si>
  <si>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</si>
  <si>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</si>
  <si>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</si>
  <si>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</si>
  <si>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</si>
  <si>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</si>
  <si>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</si>
  <si>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</si>
  <si>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</si>
  <si>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</si>
  <si>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</si>
  <si>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</si>
  <si>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</si>
  <si>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</si>
  <si>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</si>
  <si>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</si>
  <si>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</si>
  <si>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</si>
  <si>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</si>
  <si>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</si>
  <si>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</si>
  <si>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</si>
  <si>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</si>
  <si>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</si>
  <si>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</si>
  <si>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</si>
  <si>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</si>
  <si>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</si>
  <si>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</si>
  <si>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</si>
  <si>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</si>
  <si>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</si>
  <si>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</si>
  <si>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</si>
  <si>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</si>
  <si>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</si>
  <si>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</si>
  <si>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</si>
  <si>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</si>
  <si>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</si>
  <si>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</si>
  <si>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</si>
  <si>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</si>
  <si>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</si>
  <si>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</si>
  <si>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</si>
  <si>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</si>
  <si>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</si>
  <si>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</si>
  <si>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</si>
  <si>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</si>
  <si>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</si>
  <si>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</si>
  <si>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</si>
  <si>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</si>
  <si>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</si>
  <si>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</si>
  <si>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</si>
  <si>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</si>
  <si>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</si>
  <si>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</si>
  <si>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</si>
  <si>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</si>
  <si>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</si>
  <si>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</si>
  <si>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</si>
  <si>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</si>
  <si>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</si>
  <si>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</si>
  <si>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</si>
  <si>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</si>
  <si>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</si>
  <si>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</si>
  <si>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</si>
  <si>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</si>
  <si>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</si>
  <si>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</si>
  <si>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</si>
  <si>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</si>
  <si>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</si>
  <si>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</si>
  <si>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</si>
  <si>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</si>
  <si>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</si>
  <si>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</si>
  <si>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</si>
  <si>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</si>
  <si>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</si>
  <si>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</si>
  <si>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</si>
  <si>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</si>
  <si>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</si>
  <si>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</si>
  <si>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</si>
  <si>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</si>
  <si>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</si>
  <si>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</si>
  <si>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</si>
  <si>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</si>
  <si>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</si>
  <si>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</si>
  <si>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</si>
  <si>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</si>
  <si>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</si>
  <si>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</si>
  <si>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</si>
  <si>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</si>
  <si>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</si>
  <si>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</si>
  <si>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</si>
  <si>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</si>
  <si>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</si>
  <si>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</si>
  <si>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</si>
  <si>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</si>
  <si>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</si>
  <si>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</si>
  <si>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</si>
  <si>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</si>
  <si>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</si>
  <si>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</si>
  <si>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</si>
  <si>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</si>
  <si>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</si>
  <si>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</si>
  <si>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</si>
  <si>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</si>
  <si>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</si>
  <si>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</si>
  <si>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</si>
  <si>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</si>
  <si>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</si>
  <si>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</si>
  <si>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</si>
  <si>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</si>
  <si>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</si>
  <si>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</si>
  <si>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</si>
  <si>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</si>
  <si>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</si>
  <si>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</si>
  <si>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</si>
  <si>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</si>
  <si>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</si>
  <si>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</si>
  <si>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</si>
  <si>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</si>
  <si>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</si>
  <si>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</si>
  <si>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</si>
  <si>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</si>
  <si>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</si>
  <si>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</si>
  <si>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</si>
  <si>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</si>
  <si>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</si>
  <si>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</si>
  <si>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</si>
  <si>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</si>
  <si>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</si>
  <si>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</si>
  <si>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</si>
  <si>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</si>
  <si>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</si>
  <si>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</si>
  <si>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</si>
  <si>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</si>
  <si>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</si>
  <si>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</si>
  <si>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</si>
  <si>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</si>
  <si>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</si>
  <si>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</si>
  <si>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</si>
  <si>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</si>
  <si>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</si>
  <si>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</si>
  <si>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</si>
  <si>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</si>
  <si>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</si>
  <si>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</si>
  <si>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</si>
  <si>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</si>
  <si>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</si>
  <si>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</si>
  <si>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</si>
  <si>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</si>
  <si>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</si>
  <si>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</si>
  <si>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</si>
  <si>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</si>
  <si>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</si>
  <si>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</si>
  <si>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</si>
  <si>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</si>
  <si>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</si>
  <si>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</si>
  <si>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</si>
  <si>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</si>
  <si>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</si>
  <si>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</si>
  <si>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</si>
  <si>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</si>
  <si>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</si>
  <si>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</si>
  <si>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</si>
  <si>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</si>
  <si>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</si>
  <si>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</si>
  <si>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</si>
  <si>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</si>
  <si>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</si>
  <si>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</si>
  <si>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</si>
  <si>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</si>
  <si>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</si>
  <si>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</si>
  <si>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</si>
  <si>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</si>
  <si>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</si>
  <si>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</si>
  <si>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</si>
  <si>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</si>
  <si>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</si>
  <si>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</si>
  <si>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</si>
  <si>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</si>
  <si>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</si>
  <si>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</si>
  <si>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</si>
  <si>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</si>
  <si>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</si>
  <si>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</si>
  <si>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</si>
  <si>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</si>
  <si>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</si>
  <si>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</si>
  <si>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</si>
  <si>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</si>
  <si>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</si>
  <si>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</si>
  <si>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</si>
  <si>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</si>
  <si>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</si>
  <si>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</si>
  <si>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</si>
  <si>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</si>
  <si>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</si>
  <si>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</si>
  <si>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</si>
  <si>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</si>
  <si>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</si>
  <si>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</si>
  <si>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</si>
  <si>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</si>
  <si>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</si>
  <si>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</si>
  <si>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</si>
  <si>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</si>
  <si>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</si>
  <si>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</si>
  <si>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</si>
  <si>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</si>
  <si>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</si>
  <si>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</si>
  <si>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</si>
  <si>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</si>
  <si>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</si>
  <si>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</si>
  <si>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</si>
  <si>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</si>
  <si>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</si>
  <si>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</si>
  <si>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</si>
  <si>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</si>
  <si>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</si>
  <si>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</si>
  <si>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</si>
  <si>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</si>
  <si>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</si>
  <si>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</si>
  <si>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</si>
  <si>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</si>
  <si>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</si>
  <si>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</si>
  <si>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</si>
  <si>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</si>
  <si>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</si>
  <si>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</si>
  <si>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</si>
  <si>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</si>
  <si>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</si>
  <si>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</si>
  <si>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</si>
  <si>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</si>
  <si>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</si>
  <si>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</si>
  <si>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</si>
  <si>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</si>
  <si>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</si>
  <si>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</si>
  <si>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</si>
  <si>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</si>
  <si>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</si>
  <si>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</si>
  <si>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</si>
  <si>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</si>
  <si>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</si>
  <si>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</si>
  <si>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</si>
  <si>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</si>
  <si>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</si>
  <si>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</si>
  <si>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</si>
  <si>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</si>
  <si>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</si>
  <si>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</si>
  <si>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</si>
  <si>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</si>
  <si>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</si>
  <si>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</si>
  <si>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</si>
  <si>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</si>
  <si>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</si>
  <si>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</si>
  <si>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</si>
  <si>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</si>
  <si>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</si>
  <si>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</si>
  <si>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</si>
  <si>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</si>
  <si>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</si>
  <si>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</si>
  <si>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</si>
  <si>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</si>
  <si>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</si>
  <si>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</si>
  <si>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</si>
  <si>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</si>
  <si>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</si>
  <si>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</si>
  <si>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</si>
  <si>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</si>
  <si>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</si>
  <si>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</si>
  <si>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</si>
  <si>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</si>
  <si>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</si>
  <si>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</si>
  <si>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</si>
  <si>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</si>
  <si>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</si>
  <si>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</si>
  <si>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</si>
  <si>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</si>
  <si>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</si>
  <si>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</si>
  <si>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</si>
  <si>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</si>
  <si>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</si>
  <si>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</si>
  <si>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</si>
  <si>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</si>
  <si>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</si>
  <si>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</si>
  <si>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</si>
  <si>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</si>
  <si>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</si>
  <si>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</si>
  <si>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</si>
  <si>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</si>
  <si>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</si>
  <si>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</si>
  <si>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</si>
  <si>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</si>
  <si>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</si>
  <si>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</si>
  <si>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</si>
  <si>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</si>
  <si>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</si>
  <si>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</si>
  <si>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</si>
  <si>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</si>
  <si>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</si>
  <si>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</si>
  <si>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</si>
  <si>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</si>
  <si>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</si>
  <si>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</si>
  <si>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</si>
  <si>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</si>
  <si>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</si>
  <si>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</si>
  <si>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</si>
  <si>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</si>
  <si>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</si>
  <si>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</si>
  <si>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</si>
  <si>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</si>
  <si>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</si>
  <si>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</si>
  <si>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</si>
  <si>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</si>
  <si>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</si>
  <si>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</si>
  <si>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</si>
  <si>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</si>
  <si>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</si>
  <si>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</si>
  <si>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</si>
  <si>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</si>
  <si>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</si>
  <si>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</si>
  <si>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</si>
  <si>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</si>
  <si>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</si>
  <si>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</si>
  <si>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</si>
  <si>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</si>
  <si>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</si>
  <si>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</si>
  <si>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</si>
  <si>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</si>
  <si>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</si>
  <si>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</si>
  <si>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</si>
  <si>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</si>
  <si>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</si>
  <si>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</si>
  <si>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</si>
  <si>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</si>
  <si>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</si>
  <si>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</si>
  <si>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</si>
  <si>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</si>
  <si>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</si>
  <si>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</si>
  <si>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</si>
  <si>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</si>
  <si>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</si>
  <si>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</si>
  <si>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</si>
  <si>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</si>
  <si>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</si>
  <si>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</si>
  <si>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</si>
  <si>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</si>
  <si>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</si>
  <si>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</si>
  <si>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</si>
  <si>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</si>
  <si>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</si>
  <si>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</si>
  <si>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</si>
  <si>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</si>
  <si>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</si>
  <si>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</si>
  <si>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</si>
  <si>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</si>
  <si>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</si>
  <si>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</si>
  <si>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</si>
  <si>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</si>
  <si>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</si>
  <si>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</si>
  <si>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</si>
  <si>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</si>
  <si>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</si>
  <si>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</si>
  <si>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</si>
  <si>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</si>
  <si>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</si>
  <si>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</si>
  <si>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</si>
  <si>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</si>
  <si>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</si>
  <si>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</si>
  <si>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</si>
  <si>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</si>
  <si>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</si>
  <si>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</si>
  <si>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</si>
  <si>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</si>
  <si>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</si>
  <si>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</si>
  <si>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</si>
  <si>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</si>
  <si>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</si>
  <si>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</si>
  <si>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</si>
  <si>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</si>
  <si>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</si>
  <si>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</si>
  <si>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</si>
  <si>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</si>
  <si>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</si>
  <si>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</si>
  <si>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</si>
  <si>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</si>
  <si>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</si>
  <si>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</si>
  <si>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</si>
  <si>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</si>
  <si>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</si>
  <si>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</si>
  <si>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</si>
  <si>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</si>
  <si>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</si>
  <si>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</si>
  <si>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</si>
  <si>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</si>
  <si>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</si>
  <si>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</si>
  <si>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</si>
  <si>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</si>
  <si>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</si>
  <si>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</si>
  <si>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</si>
  <si>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</si>
  <si>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</si>
  <si>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</si>
  <si>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</si>
  <si>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</si>
  <si>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</si>
  <si>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</si>
  <si>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</si>
  <si>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</si>
  <si>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</si>
  <si>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</si>
  <si>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</si>
  <si>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</si>
  <si>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</si>
  <si>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</si>
  <si>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</si>
  <si>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</si>
  <si>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</si>
  <si>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</si>
  <si>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</si>
  <si>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</si>
  <si>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</si>
  <si>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</si>
  <si>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</si>
  <si>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</si>
  <si>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</si>
  <si>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</si>
  <si>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</si>
  <si>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</si>
  <si>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</si>
  <si>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</si>
  <si>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</si>
  <si>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</si>
  <si>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</si>
  <si>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</si>
  <si>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</si>
  <si>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</si>
  <si>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</si>
  <si>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</si>
  <si>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</si>
  <si>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</si>
  <si>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</si>
  <si>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</si>
  <si>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</si>
  <si>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</si>
  <si>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</si>
  <si>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</si>
  <si>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</si>
  <si>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</si>
  <si>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</si>
  <si>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</si>
  <si>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</si>
  <si>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</si>
  <si>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</si>
  <si>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</si>
  <si>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</si>
  <si>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</si>
  <si>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</si>
  <si>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</si>
  <si>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</si>
  <si>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</si>
  <si>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</si>
  <si>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</si>
  <si>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</si>
  <si>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</si>
  <si>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</si>
  <si>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</si>
  <si>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</si>
  <si>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</si>
  <si>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</si>
  <si>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</si>
  <si>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</si>
  <si>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</si>
  <si>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</si>
  <si>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</si>
  <si>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</si>
  <si>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</si>
  <si>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</si>
  <si>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</si>
  <si>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</si>
  <si>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</si>
  <si>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</si>
  <si>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</si>
  <si>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</si>
  <si>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</si>
  <si>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</si>
  <si>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</si>
  <si>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</si>
  <si>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</si>
  <si>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</si>
  <si>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</si>
  <si>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</si>
  <si>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</si>
  <si>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</si>
  <si>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</si>
  <si>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</si>
  <si>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</si>
  <si>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</si>
  <si>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</si>
  <si>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</si>
  <si>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</si>
  <si>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</si>
  <si>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</si>
  <si>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</si>
  <si>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</si>
  <si>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 del Municipio de Cortázar, Gto.</t>
  </si>
  <si>
    <t>Correspondiente del 1 de Enero AL 31 DE DICIEMBRE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</si>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</sst>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9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7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7" fillId="7" borderId="0" xfId="8" applyFont="1" applyFill="1" applyAlignment="1">
      <alignment wrapText="1"/>
    </xf>
    <xf numFmtId="0" fontId="13" fillId="0" borderId="0" xfId="8" applyFont="1" applyAlignment="1">
      <alignment wrapText="1"/>
    </xf>
    <xf numFmtId="0" fontId="17" fillId="6" borderId="0" xfId="8" applyFont="1" applyFill="1" applyAlignment="1">
      <alignment wrapText="1"/>
    </xf>
    <xf numFmtId="0" fontId="17" fillId="6" borderId="0" xfId="8" applyFont="1" applyFill="1" applyAlignment="1">
      <alignment horizontal="center" vertical="center" wrapText="1"/>
    </xf>
    <xf numFmtId="0" fontId="13" fillId="0" borderId="0" xfId="8" applyFont="1" applyAlignment="1">
      <alignment horizontal="center" vertical="center" wrapText="1"/>
    </xf>
    <xf numFmtId="0" fontId="17" fillId="6" borderId="0" xfId="8" applyFont="1" applyFill="1" applyAlignment="1">
      <alignment horizontal="center" vertical="center"/>
    </xf>
    <xf numFmtId="0" fontId="17" fillId="6" borderId="0" xfId="12" applyFont="1" applyFill="1" applyAlignment="1">
      <alignment horizontal="center" vertical="center" wrapText="1"/>
    </xf>
    <xf numFmtId="0" fontId="13" fillId="0" borderId="0" xfId="9" applyFont="1" applyAlignment="1">
      <alignment horizontal="center" wrapText="1"/>
    </xf>
    <xf numFmtId="0" fontId="13" fillId="0" borderId="0" xfId="9" applyFont="1" applyAlignment="1">
      <alignment wrapText="1"/>
    </xf>
    <xf numFmtId="4" fontId="13" fillId="0" borderId="0" xfId="9" applyNumberFormat="1" applyFont="1" applyAlignment="1">
      <alignment wrapText="1"/>
    </xf>
    <xf numFmtId="0" fontId="16" fillId="5" borderId="0" xfId="9" applyFont="1" applyFill="1" applyAlignment="1">
      <alignment wrapText="1"/>
    </xf>
    <xf numFmtId="0" fontId="17" fillId="6" borderId="0" xfId="9" applyFont="1" applyFill="1" applyAlignment="1">
      <alignment wrapText="1"/>
    </xf>
    <xf numFmtId="0" fontId="13" fillId="0" borderId="0" xfId="9" applyFont="1" applyAlignment="1">
      <alignment horizontal="center" vertical="center" wrapText="1"/>
    </xf>
    <xf numFmtId="0" fontId="13" fillId="0" borderId="0" xfId="9" applyFont="1" applyAlignment="1">
      <alignment vertical="center" wrapText="1"/>
    </xf>
    <xf numFmtId="4" fontId="13" fillId="0" borderId="0" xfId="9" applyNumberFormat="1" applyFont="1" applyAlignment="1">
      <alignment vertical="center" wrapText="1"/>
    </xf>
    <xf numFmtId="0" fontId="17" fillId="6" borderId="0" xfId="9" applyFont="1" applyFill="1" applyAlignment="1">
      <alignment horizontal="center" vertical="center" wrapText="1"/>
    </xf>
  </cellXfs>
  <cellStyles count="37">
    <cellStyle name="Euro" xfId="17"/>
    <cellStyle name="Hipervínculo" xfId="11" builtinId="8"/>
    <cellStyle name="Millares 2" xfId="1"/>
    <cellStyle name="Millares 2 2" xfId="15"/>
    <cellStyle name="Millares 2 2 2" xfId="30"/>
    <cellStyle name="Millares 2 2 3" xfId="19"/>
    <cellStyle name="Millares 2 3" xfId="20"/>
    <cellStyle name="Millares 2 3 2" xfId="31"/>
    <cellStyle name="Millares 2 4" xfId="29"/>
    <cellStyle name="Millares 2 5" xfId="18"/>
    <cellStyle name="Millares 3" xfId="21"/>
    <cellStyle name="Millares 3 2" xfId="32"/>
    <cellStyle name="Moneda 2" xfId="22"/>
    <cellStyle name="Moneda 2 2" xfId="33"/>
    <cellStyle name="Normal" xfId="0" builtinId="0"/>
    <cellStyle name="Normal 2" xfId="2"/>
    <cellStyle name="Normal 2 2" xfId="3"/>
    <cellStyle name="Normal 2 3" xfId="9"/>
    <cellStyle name="Normal 2 3 2" xfId="34"/>
    <cellStyle name="Normal 3" xfId="8"/>
    <cellStyle name="Normal 3 2" xfId="10"/>
    <cellStyle name="Normal 3 2 2" xfId="13"/>
    <cellStyle name="Normal 3 3" xfId="12"/>
    <cellStyle name="Normal 4" xfId="4"/>
    <cellStyle name="Normal 4 2" xfId="24"/>
    <cellStyle name="Normal 4 3" xfId="23"/>
    <cellStyle name="Normal 5" xfId="5"/>
    <cellStyle name="Normal 5 2" xfId="26"/>
    <cellStyle name="Normal 5 3" xfId="25"/>
    <cellStyle name="Normal 56" xfId="6"/>
    <cellStyle name="Normal 6" xfId="27"/>
    <cellStyle name="Normal 6 2" xfId="28"/>
    <cellStyle name="Normal 6 2 2" xfId="36"/>
    <cellStyle name="Normal 6 3" xfId="35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52</xdr:row>
      <xdr:rowOff>32343</xdr:rowOff>
    </xdr:from>
    <xdr:to>
      <xdr:col>1</xdr:col>
      <xdr:colOff>2352675</xdr:colOff>
      <xdr:row>56</xdr:row>
      <xdr:rowOff>88583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D8DB980-F63B-4510-B1F2-6EA2072314FF}"/>
            </a:ext>
          </a:extLst>
        </xdr:cNvPr>
        <xdr:cNvSpPr txBox="1"/>
      </xdr:nvSpPr>
      <xdr:spPr>
        <a:xfrm>
          <a:off x="180975" y="7804743"/>
          <a:ext cx="3152775" cy="627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DIRECTORA DEL SMDIF</a:t>
          </a:r>
        </a:p>
        <a:p>
          <a:pPr algn="ctr"/>
          <a:r>
            <a:rPr lang="es-MX" sz="1100"/>
            <a:t>L.A.E. KARLA</a:t>
          </a:r>
          <a:r>
            <a:rPr lang="es-MX" sz="1100" baseline="0"/>
            <a:t> PEREA GARCIA</a:t>
          </a:r>
          <a:endParaRPr lang="es-MX" sz="1100"/>
        </a:p>
      </xdr:txBody>
    </xdr:sp>
    <xdr:clientData/>
  </xdr:twoCellAnchor>
  <xdr:twoCellAnchor editAs="oneCell">
    <xdr:from>
      <xdr:col>1</xdr:col>
      <xdr:colOff>3438526</xdr:colOff>
      <xdr:row>52</xdr:row>
      <xdr:rowOff>47625</xdr:rowOff>
    </xdr:from>
    <xdr:to>
      <xdr:col>4</xdr:col>
      <xdr:colOff>457200</xdr:colOff>
      <xdr:row>56</xdr:row>
      <xdr:rowOff>94340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34EF1FA-7630-4A51-AFFD-9E7E394D8C1E}"/>
            </a:ext>
          </a:extLst>
        </xdr:cNvPr>
        <xdr:cNvSpPr txBox="1"/>
      </xdr:nvSpPr>
      <xdr:spPr>
        <a:xfrm>
          <a:off x="4419601" y="7820025"/>
          <a:ext cx="3333749" cy="618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CONTADOR</a:t>
          </a:r>
          <a:r>
            <a:rPr lang="es-MX" sz="1100" baseline="0"/>
            <a:t> DEL SMDIF</a:t>
          </a:r>
          <a:endParaRPr lang="es-MX" sz="1100"/>
        </a:p>
        <a:p>
          <a:pPr algn="ctr"/>
          <a:r>
            <a:rPr lang="es-MX" sz="1100"/>
            <a:t>C.P. MA. GUADALUPE PICHARDO TRIGUEROS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51"/>
  <sheetViews>
    <sheetView view="pageBreakPreview" zoomScaleNormal="100" zoomScaleSheetLayoutView="100" workbookViewId="0">
      <pane ySplit="4" topLeftCell="A26" activePane="bottomLeft" state="frozen"/>
      <selection activeCell="A14" sqref="A14:B14"/>
      <selection pane="bottomLeft" activeCell="I47" sqref="I4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7" t="s">
        <v>628</v>
      </c>
      <c r="B1" s="137"/>
      <c r="C1" s="19"/>
      <c r="D1" s="16" t="s">
        <v>614</v>
      </c>
      <c r="E1" s="17">
        <v>2022</v>
      </c>
    </row>
    <row r="2" spans="1:5" ht="18.95" customHeight="1" x14ac:dyDescent="0.2">
      <c r="A2" s="138" t="s">
        <v>613</v>
      </c>
      <c r="B2" s="138"/>
      <c r="C2" s="37"/>
      <c r="D2" s="16" t="s">
        <v>615</v>
      </c>
      <c r="E2" s="19" t="s">
        <v>617</v>
      </c>
    </row>
    <row r="3" spans="1:5" ht="18.95" customHeight="1" x14ac:dyDescent="0.2">
      <c r="A3" s="139" t="s">
        <v>629</v>
      </c>
      <c r="B3" s="139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6" t="s">
        <v>1</v>
      </c>
      <c r="B9" s="47" t="s">
        <v>2</v>
      </c>
    </row>
    <row r="10" spans="1:5" x14ac:dyDescent="0.2">
      <c r="A10" s="46" t="s">
        <v>3</v>
      </c>
      <c r="B10" s="47" t="s">
        <v>4</v>
      </c>
    </row>
    <row r="11" spans="1:5" x14ac:dyDescent="0.2">
      <c r="A11" s="46" t="s">
        <v>5</v>
      </c>
      <c r="B11" s="47" t="s">
        <v>6</v>
      </c>
    </row>
    <row r="12" spans="1:5" x14ac:dyDescent="0.2">
      <c r="A12" s="46" t="s">
        <v>134</v>
      </c>
      <c r="B12" s="47" t="s">
        <v>596</v>
      </c>
    </row>
    <row r="13" spans="1:5" x14ac:dyDescent="0.2">
      <c r="A13" s="46" t="s">
        <v>7</v>
      </c>
      <c r="B13" s="47" t="s">
        <v>597</v>
      </c>
    </row>
    <row r="14" spans="1:5" x14ac:dyDescent="0.2">
      <c r="A14" s="46" t="s">
        <v>8</v>
      </c>
      <c r="B14" s="47" t="s">
        <v>133</v>
      </c>
    </row>
    <row r="15" spans="1:5" x14ac:dyDescent="0.2">
      <c r="A15" s="46" t="s">
        <v>9</v>
      </c>
      <c r="B15" s="47" t="s">
        <v>10</v>
      </c>
    </row>
    <row r="16" spans="1:5" x14ac:dyDescent="0.2">
      <c r="A16" s="46" t="s">
        <v>11</v>
      </c>
      <c r="B16" s="47" t="s">
        <v>12</v>
      </c>
    </row>
    <row r="17" spans="1:2" x14ac:dyDescent="0.2">
      <c r="A17" s="46" t="s">
        <v>13</v>
      </c>
      <c r="B17" s="47" t="s">
        <v>14</v>
      </c>
    </row>
    <row r="18" spans="1:2" x14ac:dyDescent="0.2">
      <c r="A18" s="46" t="s">
        <v>15</v>
      </c>
      <c r="B18" s="47" t="s">
        <v>16</v>
      </c>
    </row>
    <row r="19" spans="1:2" x14ac:dyDescent="0.2">
      <c r="A19" s="46" t="s">
        <v>17</v>
      </c>
      <c r="B19" s="47" t="s">
        <v>598</v>
      </c>
    </row>
    <row r="20" spans="1:2" x14ac:dyDescent="0.2">
      <c r="A20" s="46" t="s">
        <v>18</v>
      </c>
      <c r="B20" s="47" t="s">
        <v>19</v>
      </c>
    </row>
    <row r="21" spans="1:2" x14ac:dyDescent="0.2">
      <c r="A21" s="46" t="s">
        <v>20</v>
      </c>
      <c r="B21" s="47" t="s">
        <v>186</v>
      </c>
    </row>
    <row r="22" spans="1:2" x14ac:dyDescent="0.2">
      <c r="A22" s="46" t="s">
        <v>21</v>
      </c>
      <c r="B22" s="47" t="s">
        <v>22</v>
      </c>
    </row>
    <row r="23" spans="1:2" x14ac:dyDescent="0.2">
      <c r="A23" s="102" t="s">
        <v>581</v>
      </c>
      <c r="B23" s="103" t="s">
        <v>307</v>
      </c>
    </row>
    <row r="24" spans="1:2" x14ac:dyDescent="0.2">
      <c r="A24" s="102" t="s">
        <v>582</v>
      </c>
      <c r="B24" s="103" t="s">
        <v>583</v>
      </c>
    </row>
    <row r="25" spans="1:2" s="101" customFormat="1" x14ac:dyDescent="0.2">
      <c r="A25" s="102" t="s">
        <v>584</v>
      </c>
      <c r="B25" s="103" t="s">
        <v>344</v>
      </c>
    </row>
    <row r="26" spans="1:2" x14ac:dyDescent="0.2">
      <c r="A26" s="102" t="s">
        <v>585</v>
      </c>
      <c r="B26" s="103" t="s">
        <v>361</v>
      </c>
    </row>
    <row r="27" spans="1:2" x14ac:dyDescent="0.2">
      <c r="A27" s="46" t="s">
        <v>23</v>
      </c>
      <c r="B27" s="47" t="s">
        <v>24</v>
      </c>
    </row>
    <row r="28" spans="1:2" x14ac:dyDescent="0.2">
      <c r="A28" s="46" t="s">
        <v>25</v>
      </c>
      <c r="B28" s="47" t="s">
        <v>26</v>
      </c>
    </row>
    <row r="29" spans="1:2" x14ac:dyDescent="0.2">
      <c r="A29" s="46" t="s">
        <v>27</v>
      </c>
      <c r="B29" s="47" t="s">
        <v>28</v>
      </c>
    </row>
    <row r="30" spans="1:2" x14ac:dyDescent="0.2">
      <c r="A30" s="46" t="s">
        <v>29</v>
      </c>
      <c r="B30" s="47" t="s">
        <v>30</v>
      </c>
    </row>
    <row r="31" spans="1:2" x14ac:dyDescent="0.2">
      <c r="A31" s="46" t="s">
        <v>77</v>
      </c>
      <c r="B31" s="47" t="s">
        <v>78</v>
      </c>
    </row>
    <row r="32" spans="1:2" x14ac:dyDescent="0.2">
      <c r="A32" s="7"/>
      <c r="B32" s="10"/>
    </row>
    <row r="33" spans="1:7" x14ac:dyDescent="0.2">
      <c r="A33" s="7"/>
      <c r="B33" s="9"/>
    </row>
    <row r="34" spans="1:7" x14ac:dyDescent="0.2">
      <c r="A34" s="46" t="s">
        <v>49</v>
      </c>
      <c r="B34" s="47" t="s">
        <v>44</v>
      </c>
    </row>
    <row r="35" spans="1:7" x14ac:dyDescent="0.2">
      <c r="A35" s="46" t="s">
        <v>50</v>
      </c>
      <c r="B35" s="47" t="s">
        <v>45</v>
      </c>
    </row>
    <row r="36" spans="1:7" x14ac:dyDescent="0.2">
      <c r="A36" s="7"/>
      <c r="B36" s="10"/>
    </row>
    <row r="37" spans="1:7" x14ac:dyDescent="0.2">
      <c r="A37" s="7"/>
      <c r="B37" s="8" t="s">
        <v>47</v>
      </c>
    </row>
    <row r="38" spans="1:7" x14ac:dyDescent="0.2">
      <c r="A38" s="7" t="s">
        <v>48</v>
      </c>
      <c r="B38" s="47" t="s">
        <v>32</v>
      </c>
    </row>
    <row r="39" spans="1:7" x14ac:dyDescent="0.2">
      <c r="A39" s="7"/>
      <c r="B39" s="47" t="s">
        <v>33</v>
      </c>
    </row>
    <row r="40" spans="1:7" ht="12" thickBot="1" x14ac:dyDescent="0.25">
      <c r="A40" s="11"/>
      <c r="B40" s="12"/>
    </row>
    <row r="41" spans="1:7" x14ac:dyDescent="0.2">
      <c r="A41" s="101" t="s">
        <v>630</v>
      </c>
      <c r="B41" s="101"/>
      <c r="C41" s="101"/>
      <c r="D41" s="101"/>
      <c r="E41" s="101"/>
      <c r="F41" s="101"/>
      <c r="G41" s="101"/>
    </row>
    <row r="42" spans="1:7" x14ac:dyDescent="0.2">
      <c r="A42" s="101"/>
      <c r="B42" s="101"/>
      <c r="C42" s="101"/>
      <c r="D42" s="101"/>
      <c r="E42" s="101"/>
      <c r="F42" s="101"/>
      <c r="G42" s="101"/>
    </row>
    <row r="43" spans="1:7" x14ac:dyDescent="0.2">
      <c r="A43" s="101"/>
      <c r="B43" s="101"/>
      <c r="C43" s="101"/>
      <c r="D43" s="101"/>
      <c r="E43" s="101"/>
      <c r="F43" s="101"/>
      <c r="G43" s="101"/>
    </row>
    <row r="44" spans="1:7" x14ac:dyDescent="0.2">
      <c r="A44" s="101"/>
      <c r="B44" s="101"/>
      <c r="C44" s="101"/>
      <c r="D44" s="101"/>
      <c r="E44" s="101"/>
      <c r="F44" s="101"/>
      <c r="G44" s="101"/>
    </row>
    <row r="45" spans="1:7" x14ac:dyDescent="0.2">
      <c r="A45" s="101"/>
      <c r="B45" s="101"/>
      <c r="C45" s="101"/>
      <c r="D45" s="101"/>
      <c r="E45" s="101"/>
      <c r="F45" s="101"/>
      <c r="G45" s="101"/>
    </row>
    <row r="46" spans="1:7" x14ac:dyDescent="0.2">
      <c r="A46" s="101"/>
      <c r="B46" s="101"/>
      <c r="C46" s="101"/>
      <c r="D46" s="101"/>
      <c r="E46" s="101"/>
      <c r="F46" s="101"/>
      <c r="G46" s="101"/>
    </row>
    <row r="47" spans="1:7" x14ac:dyDescent="0.2">
      <c r="A47" s="101"/>
      <c r="B47" s="101"/>
      <c r="C47" s="101"/>
      <c r="D47" s="101"/>
      <c r="E47" s="101"/>
      <c r="F47" s="101"/>
      <c r="G47" s="101"/>
    </row>
    <row r="48" spans="1:7" x14ac:dyDescent="0.2">
      <c r="A48" s="101"/>
      <c r="B48" s="101"/>
      <c r="C48" s="101"/>
      <c r="D48" s="101"/>
      <c r="E48" s="101"/>
      <c r="F48" s="101"/>
      <c r="G48" s="101"/>
    </row>
    <row r="49" spans="1:7" x14ac:dyDescent="0.2">
      <c r="A49" s="101"/>
      <c r="B49" s="101"/>
      <c r="C49" s="101"/>
      <c r="D49" s="101"/>
      <c r="E49" s="101"/>
      <c r="F49" s="101"/>
      <c r="G49" s="101"/>
    </row>
    <row r="50" spans="1:7" x14ac:dyDescent="0.2">
      <c r="A50" s="101"/>
      <c r="B50" s="101"/>
      <c r="C50" s="101"/>
      <c r="D50" s="101"/>
      <c r="E50" s="101"/>
      <c r="F50" s="101"/>
      <c r="G50" s="101"/>
    </row>
    <row r="51" spans="1:7" x14ac:dyDescent="0.2">
      <c r="A51" s="101"/>
      <c r="B51" s="101"/>
      <c r="C51" s="101"/>
      <c r="D51" s="101"/>
      <c r="E51" s="101"/>
      <c r="F51" s="101"/>
      <c r="G51" s="10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rintOptions horizontalCentered="1"/>
  <pageMargins left="0.23622047244094491" right="0.23622047244094491" top="0.74803149606299213" bottom="0.74803149606299213" header="0.31496062992125984" footer="0.31496062992125984"/>
  <pageSetup scale="83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view="pageBreakPreview" zoomScale="112" zoomScaleNormal="100" zoomScaleSheetLayoutView="112" workbookViewId="0">
      <selection activeCell="G16" sqref="G16"/>
    </sheetView>
  </sheetViews>
  <sheetFormatPr baseColWidth="10" defaultColWidth="11.42578125" defaultRowHeight="11.25" x14ac:dyDescent="0.2"/>
  <cols>
    <col min="1" max="1" width="3.28515625" style="40" customWidth="1"/>
    <col min="2" max="2" width="63.140625" style="40" customWidth="1"/>
    <col min="3" max="3" width="17.7109375" style="40" customWidth="1"/>
    <col min="4" max="16384" width="11.42578125" style="40"/>
  </cols>
  <sheetData>
    <row r="1" spans="1:3" s="38" customFormat="1" ht="18" customHeight="1" x14ac:dyDescent="0.25">
      <c r="A1" s="143" t="s">
        <v>628</v>
      </c>
      <c r="B1" s="144"/>
      <c r="C1" s="145"/>
    </row>
    <row r="2" spans="1:3" s="38" customFormat="1" ht="18" customHeight="1" x14ac:dyDescent="0.25">
      <c r="A2" s="146" t="s">
        <v>44</v>
      </c>
      <c r="B2" s="147"/>
      <c r="C2" s="148"/>
    </row>
    <row r="3" spans="1:3" s="38" customFormat="1" ht="18" customHeight="1" x14ac:dyDescent="0.25">
      <c r="A3" s="146" t="s">
        <v>629</v>
      </c>
      <c r="B3" s="147"/>
      <c r="C3" s="148"/>
    </row>
    <row r="4" spans="1:3" s="41" customFormat="1" ht="18" customHeight="1" x14ac:dyDescent="0.2">
      <c r="A4" s="149" t="s">
        <v>624</v>
      </c>
      <c r="B4" s="150"/>
      <c r="C4" s="151"/>
    </row>
    <row r="5" spans="1:3" s="39" customFormat="1" x14ac:dyDescent="0.2">
      <c r="A5" s="58" t="s">
        <v>529</v>
      </c>
      <c r="B5" s="58"/>
      <c r="C5" s="59">
        <v>15534576.42</v>
      </c>
    </row>
    <row r="6" spans="1:3" x14ac:dyDescent="0.2">
      <c r="A6" s="60"/>
      <c r="B6" s="61"/>
      <c r="C6" s="62"/>
    </row>
    <row r="7" spans="1:3" x14ac:dyDescent="0.2">
      <c r="A7" s="71" t="s">
        <v>530</v>
      </c>
      <c r="B7" s="71"/>
      <c r="C7" s="63">
        <f>SUM(C8:C13)</f>
        <v>0</v>
      </c>
    </row>
    <row r="8" spans="1:3" x14ac:dyDescent="0.2">
      <c r="A8" s="80" t="s">
        <v>531</v>
      </c>
      <c r="B8" s="79" t="s">
        <v>345</v>
      </c>
      <c r="C8" s="64">
        <v>0</v>
      </c>
    </row>
    <row r="9" spans="1:3" x14ac:dyDescent="0.2">
      <c r="A9" s="65" t="s">
        <v>532</v>
      </c>
      <c r="B9" s="66" t="s">
        <v>541</v>
      </c>
      <c r="C9" s="64">
        <v>0</v>
      </c>
    </row>
    <row r="10" spans="1:3" x14ac:dyDescent="0.2">
      <c r="A10" s="65" t="s">
        <v>533</v>
      </c>
      <c r="B10" s="66" t="s">
        <v>353</v>
      </c>
      <c r="C10" s="64">
        <v>0</v>
      </c>
    </row>
    <row r="11" spans="1:3" x14ac:dyDescent="0.2">
      <c r="A11" s="65" t="s">
        <v>534</v>
      </c>
      <c r="B11" s="66" t="s">
        <v>354</v>
      </c>
      <c r="C11" s="64">
        <v>0</v>
      </c>
    </row>
    <row r="12" spans="1:3" x14ac:dyDescent="0.2">
      <c r="A12" s="65" t="s">
        <v>535</v>
      </c>
      <c r="B12" s="66" t="s">
        <v>355</v>
      </c>
      <c r="C12" s="64">
        <v>0</v>
      </c>
    </row>
    <row r="13" spans="1:3" x14ac:dyDescent="0.2">
      <c r="A13" s="67" t="s">
        <v>536</v>
      </c>
      <c r="B13" s="68" t="s">
        <v>537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84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540</v>
      </c>
      <c r="C16" s="64">
        <v>0</v>
      </c>
    </row>
    <row r="17" spans="1:3" x14ac:dyDescent="0.2">
      <c r="A17" s="73">
        <v>3.2</v>
      </c>
      <c r="B17" s="66" t="s">
        <v>538</v>
      </c>
      <c r="C17" s="64">
        <v>0</v>
      </c>
    </row>
    <row r="18" spans="1:3" x14ac:dyDescent="0.2">
      <c r="A18" s="73">
        <v>3.3</v>
      </c>
      <c r="B18" s="68" t="s">
        <v>539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83</v>
      </c>
      <c r="B20" s="77"/>
      <c r="C20" s="59">
        <f>C5+C7-C15</f>
        <v>15534576.42</v>
      </c>
    </row>
  </sheetData>
  <mergeCells count="4">
    <mergeCell ref="A1:C1"/>
    <mergeCell ref="A2:C2"/>
    <mergeCell ref="A3:C3"/>
    <mergeCell ref="A4:C4"/>
  </mergeCells>
  <printOptions horizontalCentered="1"/>
  <pageMargins left="0.23622047244094491" right="0.23622047244094491" top="0.35433070866141736" bottom="0.35433070866141736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view="pageBreakPreview" zoomScale="91" zoomScaleNormal="100" zoomScaleSheetLayoutView="91" workbookViewId="0">
      <selection activeCell="I20" sqref="I20"/>
    </sheetView>
  </sheetViews>
  <sheetFormatPr baseColWidth="10" defaultColWidth="11.42578125" defaultRowHeight="11.25" x14ac:dyDescent="0.2"/>
  <cols>
    <col min="1" max="1" width="3.7109375" style="40" customWidth="1"/>
    <col min="2" max="2" width="62.140625" style="40" customWidth="1"/>
    <col min="3" max="3" width="17.7109375" style="40" customWidth="1"/>
    <col min="4" max="16384" width="11.42578125" style="40"/>
  </cols>
  <sheetData>
    <row r="1" spans="1:3" s="42" customFormat="1" ht="18.95" customHeight="1" x14ac:dyDescent="0.25">
      <c r="A1" s="152" t="s">
        <v>628</v>
      </c>
      <c r="B1" s="153"/>
      <c r="C1" s="154"/>
    </row>
    <row r="2" spans="1:3" s="42" customFormat="1" ht="18.95" customHeight="1" x14ac:dyDescent="0.25">
      <c r="A2" s="155" t="s">
        <v>45</v>
      </c>
      <c r="B2" s="156"/>
      <c r="C2" s="157"/>
    </row>
    <row r="3" spans="1:3" s="42" customFormat="1" ht="18.95" customHeight="1" x14ac:dyDescent="0.25">
      <c r="A3" s="155" t="s">
        <v>629</v>
      </c>
      <c r="B3" s="156"/>
      <c r="C3" s="157"/>
    </row>
    <row r="4" spans="1:3" s="43" customFormat="1" x14ac:dyDescent="0.2">
      <c r="A4" s="149" t="s">
        <v>624</v>
      </c>
      <c r="B4" s="150"/>
      <c r="C4" s="151"/>
    </row>
    <row r="5" spans="1:3" x14ac:dyDescent="0.2">
      <c r="A5" s="89" t="s">
        <v>542</v>
      </c>
      <c r="B5" s="58"/>
      <c r="C5" s="82">
        <v>14233688.279999999</v>
      </c>
    </row>
    <row r="6" spans="1:3" x14ac:dyDescent="0.2">
      <c r="A6" s="83"/>
      <c r="B6" s="61"/>
      <c r="C6" s="84"/>
    </row>
    <row r="7" spans="1:3" x14ac:dyDescent="0.2">
      <c r="A7" s="71" t="s">
        <v>543</v>
      </c>
      <c r="B7" s="85"/>
      <c r="C7" s="63">
        <f>SUM(C8:C28)</f>
        <v>156897.39000000001</v>
      </c>
    </row>
    <row r="8" spans="1:3" x14ac:dyDescent="0.2">
      <c r="A8" s="136">
        <v>2.1</v>
      </c>
      <c r="B8" s="90" t="s">
        <v>373</v>
      </c>
      <c r="C8" s="91">
        <v>0</v>
      </c>
    </row>
    <row r="9" spans="1:3" x14ac:dyDescent="0.2">
      <c r="A9" s="136">
        <v>2.2000000000000002</v>
      </c>
      <c r="B9" s="90" t="s">
        <v>370</v>
      </c>
      <c r="C9" s="91">
        <v>0</v>
      </c>
    </row>
    <row r="10" spans="1:3" x14ac:dyDescent="0.2">
      <c r="A10" s="98">
        <v>2.2999999999999998</v>
      </c>
      <c r="B10" s="81" t="s">
        <v>240</v>
      </c>
      <c r="C10" s="91">
        <v>48774</v>
      </c>
    </row>
    <row r="11" spans="1:3" x14ac:dyDescent="0.2">
      <c r="A11" s="98">
        <v>2.4</v>
      </c>
      <c r="B11" s="81" t="s">
        <v>241</v>
      </c>
      <c r="C11" s="91">
        <v>22435</v>
      </c>
    </row>
    <row r="12" spans="1:3" x14ac:dyDescent="0.2">
      <c r="A12" s="98">
        <v>2.5</v>
      </c>
      <c r="B12" s="81" t="s">
        <v>242</v>
      </c>
      <c r="C12" s="91">
        <v>0</v>
      </c>
    </row>
    <row r="13" spans="1:3" x14ac:dyDescent="0.2">
      <c r="A13" s="98">
        <v>2.6</v>
      </c>
      <c r="B13" s="81" t="s">
        <v>243</v>
      </c>
      <c r="C13" s="91">
        <v>0</v>
      </c>
    </row>
    <row r="14" spans="1:3" x14ac:dyDescent="0.2">
      <c r="A14" s="98">
        <v>2.7</v>
      </c>
      <c r="B14" s="81" t="s">
        <v>244</v>
      </c>
      <c r="C14" s="91">
        <v>0</v>
      </c>
    </row>
    <row r="15" spans="1:3" x14ac:dyDescent="0.2">
      <c r="A15" s="98">
        <v>2.8</v>
      </c>
      <c r="B15" s="81" t="s">
        <v>245</v>
      </c>
      <c r="C15" s="91">
        <v>0</v>
      </c>
    </row>
    <row r="16" spans="1:3" x14ac:dyDescent="0.2">
      <c r="A16" s="98">
        <v>2.9</v>
      </c>
      <c r="B16" s="81" t="s">
        <v>247</v>
      </c>
      <c r="C16" s="91">
        <v>0</v>
      </c>
    </row>
    <row r="17" spans="1:3" x14ac:dyDescent="0.2">
      <c r="A17" s="98" t="s">
        <v>544</v>
      </c>
      <c r="B17" s="81" t="s">
        <v>545</v>
      </c>
      <c r="C17" s="91">
        <v>85688.39</v>
      </c>
    </row>
    <row r="18" spans="1:3" x14ac:dyDescent="0.2">
      <c r="A18" s="98" t="s">
        <v>574</v>
      </c>
      <c r="B18" s="81" t="s">
        <v>249</v>
      </c>
      <c r="C18" s="91">
        <v>0</v>
      </c>
    </row>
    <row r="19" spans="1:3" x14ac:dyDescent="0.2">
      <c r="A19" s="98" t="s">
        <v>575</v>
      </c>
      <c r="B19" s="81" t="s">
        <v>546</v>
      </c>
      <c r="C19" s="91">
        <v>0</v>
      </c>
    </row>
    <row r="20" spans="1:3" x14ac:dyDescent="0.2">
      <c r="A20" s="98" t="s">
        <v>576</v>
      </c>
      <c r="B20" s="81" t="s">
        <v>547</v>
      </c>
      <c r="C20" s="91">
        <v>0</v>
      </c>
    </row>
    <row r="21" spans="1:3" x14ac:dyDescent="0.2">
      <c r="A21" s="98" t="s">
        <v>577</v>
      </c>
      <c r="B21" s="81" t="s">
        <v>548</v>
      </c>
      <c r="C21" s="91">
        <v>0</v>
      </c>
    </row>
    <row r="22" spans="1:3" x14ac:dyDescent="0.2">
      <c r="A22" s="98" t="s">
        <v>549</v>
      </c>
      <c r="B22" s="81" t="s">
        <v>550</v>
      </c>
      <c r="C22" s="91">
        <v>0</v>
      </c>
    </row>
    <row r="23" spans="1:3" x14ac:dyDescent="0.2">
      <c r="A23" s="98" t="s">
        <v>551</v>
      </c>
      <c r="B23" s="81" t="s">
        <v>552</v>
      </c>
      <c r="C23" s="91">
        <v>0</v>
      </c>
    </row>
    <row r="24" spans="1:3" x14ac:dyDescent="0.2">
      <c r="A24" s="98" t="s">
        <v>553</v>
      </c>
      <c r="B24" s="81" t="s">
        <v>554</v>
      </c>
      <c r="C24" s="91">
        <v>0</v>
      </c>
    </row>
    <row r="25" spans="1:3" x14ac:dyDescent="0.2">
      <c r="A25" s="98" t="s">
        <v>555</v>
      </c>
      <c r="B25" s="81" t="s">
        <v>556</v>
      </c>
      <c r="C25" s="91">
        <v>0</v>
      </c>
    </row>
    <row r="26" spans="1:3" x14ac:dyDescent="0.2">
      <c r="A26" s="98" t="s">
        <v>557</v>
      </c>
      <c r="B26" s="81" t="s">
        <v>558</v>
      </c>
      <c r="C26" s="91">
        <v>0</v>
      </c>
    </row>
    <row r="27" spans="1:3" x14ac:dyDescent="0.2">
      <c r="A27" s="98" t="s">
        <v>559</v>
      </c>
      <c r="B27" s="81" t="s">
        <v>560</v>
      </c>
      <c r="C27" s="91">
        <v>0</v>
      </c>
    </row>
    <row r="28" spans="1:3" x14ac:dyDescent="0.2">
      <c r="A28" s="98" t="s">
        <v>561</v>
      </c>
      <c r="B28" s="90" t="s">
        <v>562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563</v>
      </c>
      <c r="B30" s="95"/>
      <c r="C30" s="96">
        <f>SUM(C31:C37)</f>
        <v>253792.02</v>
      </c>
    </row>
    <row r="31" spans="1:3" x14ac:dyDescent="0.2">
      <c r="A31" s="98" t="s">
        <v>564</v>
      </c>
      <c r="B31" s="81" t="s">
        <v>442</v>
      </c>
      <c r="C31" s="91">
        <v>253792.02</v>
      </c>
    </row>
    <row r="32" spans="1:3" x14ac:dyDescent="0.2">
      <c r="A32" s="98" t="s">
        <v>565</v>
      </c>
      <c r="B32" s="81" t="s">
        <v>81</v>
      </c>
      <c r="C32" s="91">
        <v>0</v>
      </c>
    </row>
    <row r="33" spans="1:3" x14ac:dyDescent="0.2">
      <c r="A33" s="98" t="s">
        <v>566</v>
      </c>
      <c r="B33" s="81" t="s">
        <v>452</v>
      </c>
      <c r="C33" s="91">
        <v>0</v>
      </c>
    </row>
    <row r="34" spans="1:3" x14ac:dyDescent="0.2">
      <c r="A34" s="98" t="s">
        <v>567</v>
      </c>
      <c r="B34" s="81" t="s">
        <v>568</v>
      </c>
      <c r="C34" s="91">
        <v>0</v>
      </c>
    </row>
    <row r="35" spans="1:3" x14ac:dyDescent="0.2">
      <c r="A35" s="98" t="s">
        <v>569</v>
      </c>
      <c r="B35" s="81" t="s">
        <v>570</v>
      </c>
      <c r="C35" s="91">
        <v>0</v>
      </c>
    </row>
    <row r="36" spans="1:3" x14ac:dyDescent="0.2">
      <c r="A36" s="98" t="s">
        <v>571</v>
      </c>
      <c r="B36" s="81" t="s">
        <v>460</v>
      </c>
      <c r="C36" s="91">
        <v>0</v>
      </c>
    </row>
    <row r="37" spans="1:3" x14ac:dyDescent="0.2">
      <c r="A37" s="98" t="s">
        <v>572</v>
      </c>
      <c r="B37" s="90" t="s">
        <v>573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85</v>
      </c>
      <c r="B39" s="58"/>
      <c r="C39" s="59">
        <f>C5-C7+C30</f>
        <v>14330582.909999998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35433070866141736" bottom="0.35433070866141736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topLeftCell="A4" zoomScale="87" zoomScaleNormal="100" zoomScaleSheetLayoutView="87" workbookViewId="0">
      <selection activeCell="P18" sqref="P18"/>
    </sheetView>
  </sheetViews>
  <sheetFormatPr baseColWidth="10" defaultColWidth="9.140625" defaultRowHeight="11.25" x14ac:dyDescent="0.2"/>
  <cols>
    <col min="1" max="1" width="7.85546875" style="30" customWidth="1"/>
    <col min="2" max="2" width="68.5703125" style="30" bestFit="1" customWidth="1"/>
    <col min="3" max="3" width="11.140625" style="30" customWidth="1"/>
    <col min="4" max="4" width="9.7109375" style="30" customWidth="1"/>
    <col min="5" max="5" width="13" style="30" customWidth="1"/>
    <col min="6" max="6" width="9.85546875" style="30" customWidth="1"/>
    <col min="7" max="7" width="11.42578125" style="30" customWidth="1"/>
    <col min="8" max="8" width="7.5703125" style="30" customWidth="1"/>
    <col min="9" max="9" width="13.42578125" style="30" customWidth="1"/>
    <col min="10" max="10" width="10.28515625" style="30" customWidth="1"/>
    <col min="11" max="16384" width="9.140625" style="30"/>
  </cols>
  <sheetData>
    <row r="1" spans="1:10" ht="18.95" customHeight="1" x14ac:dyDescent="0.2">
      <c r="A1" s="142" t="s">
        <v>628</v>
      </c>
      <c r="B1" s="158"/>
      <c r="C1" s="158"/>
      <c r="D1" s="158"/>
      <c r="E1" s="158"/>
      <c r="F1" s="158"/>
      <c r="G1" s="28" t="s">
        <v>614</v>
      </c>
      <c r="H1" s="29">
        <v>2022</v>
      </c>
    </row>
    <row r="2" spans="1:10" ht="18.95" customHeight="1" x14ac:dyDescent="0.2">
      <c r="A2" s="142" t="s">
        <v>625</v>
      </c>
      <c r="B2" s="158"/>
      <c r="C2" s="158"/>
      <c r="D2" s="158"/>
      <c r="E2" s="158"/>
      <c r="F2" s="158"/>
      <c r="G2" s="16" t="s">
        <v>619</v>
      </c>
      <c r="H2" s="29" t="str">
        <f>'Notas a los Edos Financieros'!E2</f>
        <v>TRIMESTRAL</v>
      </c>
    </row>
    <row r="3" spans="1:10" ht="18.95" customHeight="1" x14ac:dyDescent="0.2">
      <c r="A3" s="159" t="s">
        <v>629</v>
      </c>
      <c r="B3" s="160"/>
      <c r="C3" s="160"/>
      <c r="D3" s="160"/>
      <c r="E3" s="160"/>
      <c r="F3" s="160"/>
      <c r="G3" s="16" t="s">
        <v>620</v>
      </c>
      <c r="H3" s="29">
        <v>4</v>
      </c>
    </row>
    <row r="4" spans="1:10" x14ac:dyDescent="0.2">
      <c r="A4" s="31" t="s">
        <v>197</v>
      </c>
      <c r="B4" s="32"/>
      <c r="C4" s="32"/>
      <c r="D4" s="32"/>
      <c r="E4" s="32"/>
      <c r="F4" s="32"/>
      <c r="G4" s="32"/>
      <c r="H4" s="32"/>
    </row>
    <row r="7" spans="1:10" s="175" customFormat="1" ht="37.5" customHeight="1" x14ac:dyDescent="0.25">
      <c r="A7" s="178" t="s">
        <v>147</v>
      </c>
      <c r="B7" s="178" t="s">
        <v>494</v>
      </c>
      <c r="C7" s="178" t="s">
        <v>181</v>
      </c>
      <c r="D7" s="178" t="s">
        <v>495</v>
      </c>
      <c r="E7" s="178" t="s">
        <v>496</v>
      </c>
      <c r="F7" s="178" t="s">
        <v>180</v>
      </c>
      <c r="G7" s="178" t="s">
        <v>125</v>
      </c>
      <c r="H7" s="178" t="s">
        <v>183</v>
      </c>
      <c r="I7" s="178" t="s">
        <v>184</v>
      </c>
      <c r="J7" s="178" t="s">
        <v>185</v>
      </c>
    </row>
    <row r="8" spans="1:10" s="45" customFormat="1" x14ac:dyDescent="0.2">
      <c r="A8" s="44">
        <v>7000</v>
      </c>
      <c r="B8" s="45" t="s">
        <v>126</v>
      </c>
    </row>
    <row r="9" spans="1:10" x14ac:dyDescent="0.2">
      <c r="A9" s="30">
        <v>7110</v>
      </c>
      <c r="B9" s="30" t="s">
        <v>125</v>
      </c>
      <c r="C9" s="35">
        <v>0</v>
      </c>
      <c r="D9" s="35">
        <v>0</v>
      </c>
      <c r="E9" s="35">
        <v>0</v>
      </c>
      <c r="F9" s="35">
        <f>C9+D9+E9</f>
        <v>0</v>
      </c>
    </row>
    <row r="10" spans="1:10" x14ac:dyDescent="0.2">
      <c r="A10" s="30">
        <v>7120</v>
      </c>
      <c r="B10" s="30" t="s">
        <v>124</v>
      </c>
      <c r="C10" s="35">
        <v>0</v>
      </c>
      <c r="D10" s="35">
        <v>0</v>
      </c>
      <c r="E10" s="35">
        <v>0</v>
      </c>
      <c r="F10" s="35">
        <f t="shared" ref="F10:F49" si="0">C10+D10+E10</f>
        <v>0</v>
      </c>
    </row>
    <row r="11" spans="1:10" x14ac:dyDescent="0.2">
      <c r="A11" s="30">
        <v>7130</v>
      </c>
      <c r="B11" s="30" t="s">
        <v>123</v>
      </c>
      <c r="C11" s="35">
        <v>0</v>
      </c>
      <c r="D11" s="35">
        <v>0</v>
      </c>
      <c r="E11" s="35">
        <v>0</v>
      </c>
      <c r="F11" s="35">
        <f t="shared" si="0"/>
        <v>0</v>
      </c>
    </row>
    <row r="12" spans="1:10" x14ac:dyDescent="0.2">
      <c r="A12" s="30">
        <v>7140</v>
      </c>
      <c r="B12" s="30" t="s">
        <v>122</v>
      </c>
      <c r="C12" s="35">
        <v>0</v>
      </c>
      <c r="D12" s="35">
        <v>0</v>
      </c>
      <c r="E12" s="35">
        <v>0</v>
      </c>
      <c r="F12" s="35">
        <f t="shared" si="0"/>
        <v>0</v>
      </c>
    </row>
    <row r="13" spans="1:10" x14ac:dyDescent="0.2">
      <c r="A13" s="30">
        <v>7150</v>
      </c>
      <c r="B13" s="30" t="s">
        <v>121</v>
      </c>
      <c r="C13" s="35">
        <v>0</v>
      </c>
      <c r="D13" s="35">
        <v>0</v>
      </c>
      <c r="E13" s="35">
        <v>0</v>
      </c>
      <c r="F13" s="35">
        <f t="shared" si="0"/>
        <v>0</v>
      </c>
    </row>
    <row r="14" spans="1:10" x14ac:dyDescent="0.2">
      <c r="A14" s="30">
        <v>7160</v>
      </c>
      <c r="B14" s="30" t="s">
        <v>120</v>
      </c>
      <c r="C14" s="35">
        <v>0</v>
      </c>
      <c r="D14" s="35">
        <v>0</v>
      </c>
      <c r="E14" s="35">
        <v>0</v>
      </c>
      <c r="F14" s="35">
        <f t="shared" si="0"/>
        <v>0</v>
      </c>
    </row>
    <row r="15" spans="1:10" x14ac:dyDescent="0.2">
      <c r="A15" s="30">
        <v>7210</v>
      </c>
      <c r="B15" s="30" t="s">
        <v>119</v>
      </c>
      <c r="C15" s="35">
        <v>0</v>
      </c>
      <c r="D15" s="35">
        <v>0</v>
      </c>
      <c r="E15" s="35">
        <v>0</v>
      </c>
      <c r="F15" s="35">
        <f t="shared" si="0"/>
        <v>0</v>
      </c>
    </row>
    <row r="16" spans="1:10" x14ac:dyDescent="0.2">
      <c r="A16" s="30">
        <v>7220</v>
      </c>
      <c r="B16" s="30" t="s">
        <v>118</v>
      </c>
      <c r="C16" s="35">
        <v>0</v>
      </c>
      <c r="D16" s="35">
        <v>0</v>
      </c>
      <c r="E16" s="35">
        <v>0</v>
      </c>
      <c r="F16" s="35">
        <f t="shared" si="0"/>
        <v>0</v>
      </c>
    </row>
    <row r="17" spans="1:6" x14ac:dyDescent="0.2">
      <c r="A17" s="30">
        <v>7230</v>
      </c>
      <c r="B17" s="30" t="s">
        <v>117</v>
      </c>
      <c r="C17" s="35">
        <v>0</v>
      </c>
      <c r="D17" s="35">
        <v>0</v>
      </c>
      <c r="E17" s="35">
        <v>0</v>
      </c>
      <c r="F17" s="35">
        <f t="shared" si="0"/>
        <v>0</v>
      </c>
    </row>
    <row r="18" spans="1:6" x14ac:dyDescent="0.2">
      <c r="A18" s="30">
        <v>7240</v>
      </c>
      <c r="B18" s="30" t="s">
        <v>116</v>
      </c>
      <c r="C18" s="35">
        <v>0</v>
      </c>
      <c r="D18" s="35">
        <v>0</v>
      </c>
      <c r="E18" s="35">
        <v>0</v>
      </c>
      <c r="F18" s="35">
        <f t="shared" si="0"/>
        <v>0</v>
      </c>
    </row>
    <row r="19" spans="1:6" x14ac:dyDescent="0.2">
      <c r="A19" s="30">
        <v>7250</v>
      </c>
      <c r="B19" s="30" t="s">
        <v>115</v>
      </c>
      <c r="C19" s="35">
        <v>0</v>
      </c>
      <c r="D19" s="35">
        <v>0</v>
      </c>
      <c r="E19" s="35">
        <v>0</v>
      </c>
      <c r="F19" s="35">
        <f t="shared" si="0"/>
        <v>0</v>
      </c>
    </row>
    <row r="20" spans="1:6" x14ac:dyDescent="0.2">
      <c r="A20" s="30">
        <v>7260</v>
      </c>
      <c r="B20" s="30" t="s">
        <v>114</v>
      </c>
      <c r="C20" s="35">
        <v>0</v>
      </c>
      <c r="D20" s="35">
        <v>0</v>
      </c>
      <c r="E20" s="35">
        <v>0</v>
      </c>
      <c r="F20" s="35">
        <f t="shared" si="0"/>
        <v>0</v>
      </c>
    </row>
    <row r="21" spans="1:6" x14ac:dyDescent="0.2">
      <c r="A21" s="30">
        <v>7310</v>
      </c>
      <c r="B21" s="30" t="s">
        <v>113</v>
      </c>
      <c r="C21" s="35">
        <v>0</v>
      </c>
      <c r="D21" s="35">
        <v>0</v>
      </c>
      <c r="E21" s="35">
        <v>0</v>
      </c>
      <c r="F21" s="35">
        <f t="shared" si="0"/>
        <v>0</v>
      </c>
    </row>
    <row r="22" spans="1:6" x14ac:dyDescent="0.2">
      <c r="A22" s="30">
        <v>7320</v>
      </c>
      <c r="B22" s="30" t="s">
        <v>112</v>
      </c>
      <c r="C22" s="35">
        <v>0</v>
      </c>
      <c r="D22" s="35">
        <v>0</v>
      </c>
      <c r="E22" s="35">
        <v>0</v>
      </c>
      <c r="F22" s="35">
        <f t="shared" si="0"/>
        <v>0</v>
      </c>
    </row>
    <row r="23" spans="1:6" x14ac:dyDescent="0.2">
      <c r="A23" s="30">
        <v>7330</v>
      </c>
      <c r="B23" s="30" t="s">
        <v>111</v>
      </c>
      <c r="C23" s="35">
        <v>0</v>
      </c>
      <c r="D23" s="35">
        <v>0</v>
      </c>
      <c r="E23" s="35">
        <v>0</v>
      </c>
      <c r="F23" s="35">
        <f t="shared" si="0"/>
        <v>0</v>
      </c>
    </row>
    <row r="24" spans="1:6" x14ac:dyDescent="0.2">
      <c r="A24" s="30">
        <v>7340</v>
      </c>
      <c r="B24" s="30" t="s">
        <v>110</v>
      </c>
      <c r="C24" s="35">
        <v>0</v>
      </c>
      <c r="D24" s="35">
        <v>0</v>
      </c>
      <c r="E24" s="35">
        <v>0</v>
      </c>
      <c r="F24" s="35">
        <f t="shared" si="0"/>
        <v>0</v>
      </c>
    </row>
    <row r="25" spans="1:6" x14ac:dyDescent="0.2">
      <c r="A25" s="30">
        <v>7350</v>
      </c>
      <c r="B25" s="30" t="s">
        <v>109</v>
      </c>
      <c r="C25" s="35">
        <v>0</v>
      </c>
      <c r="D25" s="35">
        <v>0</v>
      </c>
      <c r="E25" s="35">
        <v>0</v>
      </c>
      <c r="F25" s="35">
        <f t="shared" si="0"/>
        <v>0</v>
      </c>
    </row>
    <row r="26" spans="1:6" x14ac:dyDescent="0.2">
      <c r="A26" s="30">
        <v>7360</v>
      </c>
      <c r="B26" s="30" t="s">
        <v>108</v>
      </c>
      <c r="C26" s="35">
        <v>0</v>
      </c>
      <c r="D26" s="35">
        <v>0</v>
      </c>
      <c r="E26" s="35">
        <v>0</v>
      </c>
      <c r="F26" s="35">
        <f t="shared" si="0"/>
        <v>0</v>
      </c>
    </row>
    <row r="27" spans="1:6" x14ac:dyDescent="0.2">
      <c r="A27" s="30">
        <v>7410</v>
      </c>
      <c r="B27" s="30" t="s">
        <v>107</v>
      </c>
      <c r="C27" s="35">
        <v>0</v>
      </c>
      <c r="D27" s="35">
        <v>0</v>
      </c>
      <c r="E27" s="35">
        <v>0</v>
      </c>
      <c r="F27" s="35">
        <f t="shared" si="0"/>
        <v>0</v>
      </c>
    </row>
    <row r="28" spans="1:6" x14ac:dyDescent="0.2">
      <c r="A28" s="30">
        <v>7420</v>
      </c>
      <c r="B28" s="30" t="s">
        <v>106</v>
      </c>
      <c r="C28" s="35">
        <v>0</v>
      </c>
      <c r="D28" s="35">
        <v>0</v>
      </c>
      <c r="E28" s="35">
        <v>0</v>
      </c>
      <c r="F28" s="35">
        <f t="shared" si="0"/>
        <v>0</v>
      </c>
    </row>
    <row r="29" spans="1:6" x14ac:dyDescent="0.2">
      <c r="A29" s="30">
        <v>7510</v>
      </c>
      <c r="B29" s="30" t="s">
        <v>105</v>
      </c>
      <c r="C29" s="35">
        <v>0</v>
      </c>
      <c r="D29" s="35">
        <v>0</v>
      </c>
      <c r="E29" s="35">
        <v>0</v>
      </c>
      <c r="F29" s="35">
        <f t="shared" si="0"/>
        <v>0</v>
      </c>
    </row>
    <row r="30" spans="1:6" x14ac:dyDescent="0.2">
      <c r="A30" s="30">
        <v>7520</v>
      </c>
      <c r="B30" s="30" t="s">
        <v>104</v>
      </c>
      <c r="C30" s="35">
        <v>0</v>
      </c>
      <c r="D30" s="35">
        <v>0</v>
      </c>
      <c r="E30" s="35">
        <v>0</v>
      </c>
      <c r="F30" s="35">
        <f t="shared" si="0"/>
        <v>0</v>
      </c>
    </row>
    <row r="31" spans="1:6" x14ac:dyDescent="0.2">
      <c r="A31" s="30">
        <v>7610</v>
      </c>
      <c r="B31" s="30" t="s">
        <v>103</v>
      </c>
      <c r="C31" s="35">
        <v>0</v>
      </c>
      <c r="D31" s="35">
        <v>0</v>
      </c>
      <c r="E31" s="35">
        <v>0</v>
      </c>
      <c r="F31" s="35">
        <f t="shared" si="0"/>
        <v>0</v>
      </c>
    </row>
    <row r="32" spans="1:6" x14ac:dyDescent="0.2">
      <c r="A32" s="30">
        <v>7620</v>
      </c>
      <c r="B32" s="30" t="s">
        <v>102</v>
      </c>
      <c r="C32" s="35">
        <v>0</v>
      </c>
      <c r="D32" s="35">
        <v>0</v>
      </c>
      <c r="E32" s="35">
        <v>0</v>
      </c>
      <c r="F32" s="35">
        <f t="shared" si="0"/>
        <v>0</v>
      </c>
    </row>
    <row r="33" spans="1:6" x14ac:dyDescent="0.2">
      <c r="A33" s="30">
        <v>7630</v>
      </c>
      <c r="B33" s="30" t="s">
        <v>101</v>
      </c>
      <c r="C33" s="35">
        <v>0</v>
      </c>
      <c r="D33" s="35">
        <v>0</v>
      </c>
      <c r="E33" s="35">
        <v>0</v>
      </c>
      <c r="F33" s="35">
        <f t="shared" si="0"/>
        <v>0</v>
      </c>
    </row>
    <row r="34" spans="1:6" x14ac:dyDescent="0.2">
      <c r="A34" s="30">
        <v>7640</v>
      </c>
      <c r="B34" s="30" t="s">
        <v>100</v>
      </c>
      <c r="C34" s="35">
        <v>0</v>
      </c>
      <c r="D34" s="35">
        <v>0</v>
      </c>
      <c r="E34" s="35">
        <v>0</v>
      </c>
      <c r="F34" s="35">
        <f t="shared" si="0"/>
        <v>0</v>
      </c>
    </row>
    <row r="35" spans="1:6" x14ac:dyDescent="0.2">
      <c r="A35" s="30">
        <v>7710</v>
      </c>
      <c r="B35" s="30" t="s">
        <v>626</v>
      </c>
      <c r="C35" s="35">
        <v>0</v>
      </c>
      <c r="D35" s="35">
        <v>0</v>
      </c>
      <c r="E35" s="35">
        <v>0</v>
      </c>
      <c r="F35" s="35">
        <f t="shared" ref="F35:F36" si="1">C35+D35+E35</f>
        <v>0</v>
      </c>
    </row>
    <row r="36" spans="1:6" x14ac:dyDescent="0.2">
      <c r="A36" s="30">
        <v>7720</v>
      </c>
      <c r="B36" s="30" t="s">
        <v>627</v>
      </c>
      <c r="C36" s="35">
        <v>0</v>
      </c>
      <c r="D36" s="35">
        <v>0</v>
      </c>
      <c r="E36" s="35">
        <v>0</v>
      </c>
      <c r="F36" s="35">
        <f t="shared" si="1"/>
        <v>0</v>
      </c>
    </row>
    <row r="37" spans="1:6" s="45" customFormat="1" x14ac:dyDescent="0.2">
      <c r="A37" s="44">
        <v>8000</v>
      </c>
      <c r="B37" s="45" t="s">
        <v>98</v>
      </c>
    </row>
    <row r="38" spans="1:6" x14ac:dyDescent="0.2">
      <c r="A38" s="30">
        <v>8110</v>
      </c>
      <c r="B38" s="30" t="s">
        <v>97</v>
      </c>
      <c r="C38" s="35">
        <v>0</v>
      </c>
      <c r="D38" s="35">
        <v>0</v>
      </c>
      <c r="E38" s="35">
        <v>0</v>
      </c>
      <c r="F38" s="35">
        <f t="shared" si="0"/>
        <v>0</v>
      </c>
    </row>
    <row r="39" spans="1:6" x14ac:dyDescent="0.2">
      <c r="A39" s="30">
        <v>8120</v>
      </c>
      <c r="B39" s="30" t="s">
        <v>96</v>
      </c>
      <c r="C39" s="35">
        <v>0</v>
      </c>
      <c r="D39" s="35">
        <v>0</v>
      </c>
      <c r="E39" s="35">
        <v>0</v>
      </c>
      <c r="F39" s="35">
        <f t="shared" si="0"/>
        <v>0</v>
      </c>
    </row>
    <row r="40" spans="1:6" x14ac:dyDescent="0.2">
      <c r="A40" s="30">
        <v>8130</v>
      </c>
      <c r="B40" s="30" t="s">
        <v>95</v>
      </c>
      <c r="C40" s="35">
        <v>0</v>
      </c>
      <c r="D40" s="35">
        <v>0</v>
      </c>
      <c r="E40" s="35">
        <v>0</v>
      </c>
      <c r="F40" s="35">
        <f t="shared" si="0"/>
        <v>0</v>
      </c>
    </row>
    <row r="41" spans="1:6" x14ac:dyDescent="0.2">
      <c r="A41" s="30">
        <v>8140</v>
      </c>
      <c r="B41" s="30" t="s">
        <v>94</v>
      </c>
      <c r="C41" s="35">
        <v>0</v>
      </c>
      <c r="D41" s="35">
        <v>0</v>
      </c>
      <c r="E41" s="35">
        <v>0</v>
      </c>
      <c r="F41" s="35">
        <f t="shared" si="0"/>
        <v>0</v>
      </c>
    </row>
    <row r="42" spans="1:6" x14ac:dyDescent="0.2">
      <c r="A42" s="30">
        <v>8150</v>
      </c>
      <c r="B42" s="30" t="s">
        <v>93</v>
      </c>
      <c r="C42" s="35">
        <v>0</v>
      </c>
      <c r="D42" s="35">
        <v>0</v>
      </c>
      <c r="E42" s="35">
        <v>0</v>
      </c>
      <c r="F42" s="35">
        <f t="shared" si="0"/>
        <v>0</v>
      </c>
    </row>
    <row r="43" spans="1:6" x14ac:dyDescent="0.2">
      <c r="A43" s="30">
        <v>8210</v>
      </c>
      <c r="B43" s="30" t="s">
        <v>92</v>
      </c>
      <c r="C43" s="35">
        <v>0</v>
      </c>
      <c r="D43" s="35">
        <v>0</v>
      </c>
      <c r="E43" s="35">
        <v>0</v>
      </c>
      <c r="F43" s="35">
        <f t="shared" si="0"/>
        <v>0</v>
      </c>
    </row>
    <row r="44" spans="1:6" x14ac:dyDescent="0.2">
      <c r="A44" s="30">
        <v>8220</v>
      </c>
      <c r="B44" s="30" t="s">
        <v>91</v>
      </c>
      <c r="C44" s="35">
        <v>0</v>
      </c>
      <c r="D44" s="35">
        <v>0</v>
      </c>
      <c r="E44" s="35">
        <v>0</v>
      </c>
      <c r="F44" s="35">
        <f t="shared" si="0"/>
        <v>0</v>
      </c>
    </row>
    <row r="45" spans="1:6" x14ac:dyDescent="0.2">
      <c r="A45" s="30">
        <v>8230</v>
      </c>
      <c r="B45" s="30" t="s">
        <v>90</v>
      </c>
      <c r="C45" s="35">
        <v>0</v>
      </c>
      <c r="D45" s="35">
        <v>0</v>
      </c>
      <c r="E45" s="35">
        <v>0</v>
      </c>
      <c r="F45" s="35">
        <f t="shared" si="0"/>
        <v>0</v>
      </c>
    </row>
    <row r="46" spans="1:6" x14ac:dyDescent="0.2">
      <c r="A46" s="30">
        <v>8240</v>
      </c>
      <c r="B46" s="30" t="s">
        <v>89</v>
      </c>
      <c r="C46" s="35">
        <v>0</v>
      </c>
      <c r="D46" s="35">
        <v>0</v>
      </c>
      <c r="E46" s="35">
        <v>0</v>
      </c>
      <c r="F46" s="35">
        <f t="shared" si="0"/>
        <v>0</v>
      </c>
    </row>
    <row r="47" spans="1:6" x14ac:dyDescent="0.2">
      <c r="A47" s="30">
        <v>8250</v>
      </c>
      <c r="B47" s="30" t="s">
        <v>88</v>
      </c>
      <c r="C47" s="35">
        <v>0</v>
      </c>
      <c r="D47" s="35">
        <v>0</v>
      </c>
      <c r="E47" s="35">
        <v>0</v>
      </c>
      <c r="F47" s="35">
        <f t="shared" si="0"/>
        <v>0</v>
      </c>
    </row>
    <row r="48" spans="1:6" x14ac:dyDescent="0.2">
      <c r="A48" s="30">
        <v>8260</v>
      </c>
      <c r="B48" s="30" t="s">
        <v>87</v>
      </c>
      <c r="C48" s="35">
        <v>0</v>
      </c>
      <c r="D48" s="35">
        <v>0</v>
      </c>
      <c r="E48" s="35">
        <v>0</v>
      </c>
      <c r="F48" s="35">
        <f t="shared" si="0"/>
        <v>0</v>
      </c>
    </row>
    <row r="49" spans="1:6" x14ac:dyDescent="0.2">
      <c r="A49" s="30">
        <v>8270</v>
      </c>
      <c r="B49" s="30" t="s">
        <v>86</v>
      </c>
      <c r="C49" s="35">
        <v>0</v>
      </c>
      <c r="D49" s="35">
        <v>0</v>
      </c>
      <c r="E49" s="35">
        <v>0</v>
      </c>
      <c r="F49" s="3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25" right="0.25" top="0.75" bottom="0.75" header="0.3" footer="0.3"/>
  <pageSetup scale="6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view="pageBreakPreview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51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34</v>
      </c>
    </row>
    <row r="5" spans="1:8" s="127" customFormat="1" ht="39.950000000000003" customHeight="1" x14ac:dyDescent="0.2">
      <c r="A5" s="161" t="s">
        <v>35</v>
      </c>
      <c r="B5" s="161"/>
      <c r="C5" s="161"/>
      <c r="D5" s="161"/>
      <c r="E5" s="161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36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45" t="s">
        <v>126</v>
      </c>
      <c r="B9" s="128"/>
      <c r="C9" s="128"/>
      <c r="D9" s="128"/>
    </row>
    <row r="10" spans="1:8" s="127" customFormat="1" ht="26.1" customHeight="1" x14ac:dyDescent="0.2">
      <c r="A10" s="130" t="s">
        <v>605</v>
      </c>
      <c r="B10" s="162" t="s">
        <v>37</v>
      </c>
      <c r="C10" s="162"/>
      <c r="D10" s="162"/>
      <c r="E10" s="162"/>
    </row>
    <row r="11" spans="1:8" s="127" customFormat="1" ht="12.95" customHeight="1" x14ac:dyDescent="0.2">
      <c r="A11" s="131" t="s">
        <v>606</v>
      </c>
      <c r="B11" s="132" t="s">
        <v>38</v>
      </c>
      <c r="C11" s="132"/>
      <c r="D11" s="132"/>
      <c r="E11" s="132"/>
    </row>
    <row r="12" spans="1:8" s="127" customFormat="1" ht="26.1" customHeight="1" x14ac:dyDescent="0.2">
      <c r="A12" s="131" t="s">
        <v>607</v>
      </c>
      <c r="B12" s="162" t="s">
        <v>39</v>
      </c>
      <c r="C12" s="162"/>
      <c r="D12" s="162"/>
      <c r="E12" s="162"/>
    </row>
    <row r="13" spans="1:8" s="127" customFormat="1" ht="26.1" customHeight="1" x14ac:dyDescent="0.2">
      <c r="A13" s="131" t="s">
        <v>608</v>
      </c>
      <c r="B13" s="162" t="s">
        <v>40</v>
      </c>
      <c r="C13" s="162"/>
      <c r="D13" s="162"/>
      <c r="E13" s="162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609</v>
      </c>
      <c r="B15" s="132" t="s">
        <v>41</v>
      </c>
    </row>
    <row r="16" spans="1:8" s="127" customFormat="1" ht="12.95" customHeight="1" x14ac:dyDescent="0.2">
      <c r="A16" s="131" t="s">
        <v>610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45" t="s">
        <v>98</v>
      </c>
    </row>
    <row r="19" spans="1:4" s="127" customFormat="1" ht="12.95" customHeight="1" x14ac:dyDescent="0.2">
      <c r="A19" s="135" t="s">
        <v>611</v>
      </c>
    </row>
    <row r="20" spans="1:4" s="127" customFormat="1" ht="12.95" customHeight="1" x14ac:dyDescent="0.2">
      <c r="A20" s="135" t="s">
        <v>612</v>
      </c>
    </row>
    <row r="21" spans="1:4" s="127" customFormat="1" x14ac:dyDescent="0.2">
      <c r="A21" s="128"/>
    </row>
    <row r="22" spans="1:4" s="127" customFormat="1" x14ac:dyDescent="0.2">
      <c r="A22" s="128" t="s">
        <v>524</v>
      </c>
      <c r="B22" s="128"/>
      <c r="C22" s="128"/>
      <c r="D22" s="128"/>
    </row>
    <row r="23" spans="1:4" s="127" customFormat="1" x14ac:dyDescent="0.2">
      <c r="A23" s="128" t="s">
        <v>525</v>
      </c>
      <c r="B23" s="128"/>
      <c r="C23" s="128"/>
      <c r="D23" s="128"/>
    </row>
    <row r="24" spans="1:4" s="127" customFormat="1" x14ac:dyDescent="0.2">
      <c r="A24" s="128" t="s">
        <v>526</v>
      </c>
      <c r="B24" s="128"/>
      <c r="C24" s="128"/>
      <c r="D24" s="128"/>
    </row>
    <row r="25" spans="1:4" s="127" customFormat="1" x14ac:dyDescent="0.2">
      <c r="A25" s="128" t="s">
        <v>527</v>
      </c>
      <c r="B25" s="128"/>
      <c r="C25" s="128"/>
      <c r="D25" s="128"/>
    </row>
    <row r="26" spans="1:4" s="127" customFormat="1" x14ac:dyDescent="0.2">
      <c r="A26" s="128" t="s">
        <v>528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99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25" right="0.25" top="0.75" bottom="0.75" header="0.3" footer="0.3"/>
  <pageSetup scale="84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view="pageBreakPreview" topLeftCell="A115" zoomScale="78" zoomScaleNormal="106" zoomScaleSheetLayoutView="78" workbookViewId="0">
      <selection activeCell="A14" sqref="A14:XFD14"/>
    </sheetView>
  </sheetViews>
  <sheetFormatPr baseColWidth="10" defaultColWidth="9.140625" defaultRowHeight="11.25" x14ac:dyDescent="0.2"/>
  <cols>
    <col min="1" max="1" width="10" style="22" customWidth="1"/>
    <col min="2" max="2" width="55.28515625" style="22" customWidth="1"/>
    <col min="3" max="3" width="10.85546875" style="22" customWidth="1"/>
    <col min="4" max="4" width="12.7109375" style="22" customWidth="1"/>
    <col min="5" max="5" width="14.140625" style="22" customWidth="1"/>
    <col min="6" max="6" width="10.28515625" style="22" customWidth="1"/>
    <col min="7" max="7" width="12.140625" style="22" customWidth="1"/>
    <col min="8" max="8" width="12.42578125" style="22" customWidth="1"/>
    <col min="9" max="9" width="14.5703125" style="22" customWidth="1"/>
    <col min="10" max="16384" width="9.140625" style="22"/>
  </cols>
  <sheetData>
    <row r="1" spans="1:8" s="18" customFormat="1" ht="18.95" customHeight="1" x14ac:dyDescent="0.25">
      <c r="A1" s="140" t="s">
        <v>628</v>
      </c>
      <c r="B1" s="141"/>
      <c r="C1" s="141"/>
      <c r="D1" s="141"/>
      <c r="E1" s="141"/>
      <c r="F1" s="141"/>
      <c r="G1" s="16" t="s">
        <v>614</v>
      </c>
      <c r="H1" s="26">
        <v>2022</v>
      </c>
    </row>
    <row r="2" spans="1:8" s="18" customFormat="1" ht="18.95" customHeight="1" x14ac:dyDescent="0.25">
      <c r="A2" s="140" t="s">
        <v>618</v>
      </c>
      <c r="B2" s="141"/>
      <c r="C2" s="141"/>
      <c r="D2" s="141"/>
      <c r="E2" s="141"/>
      <c r="F2" s="141"/>
      <c r="G2" s="16" t="s">
        <v>619</v>
      </c>
      <c r="H2" s="26" t="str">
        <f>'Notas a los Edos Financieros'!E2</f>
        <v>TRIMESTRAL</v>
      </c>
    </row>
    <row r="3" spans="1:8" s="18" customFormat="1" ht="18.95" customHeight="1" x14ac:dyDescent="0.25">
      <c r="A3" s="140" t="s">
        <v>629</v>
      </c>
      <c r="B3" s="141"/>
      <c r="C3" s="141"/>
      <c r="D3" s="141"/>
      <c r="E3" s="141"/>
      <c r="F3" s="141"/>
      <c r="G3" s="16" t="s">
        <v>620</v>
      </c>
      <c r="H3" s="26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5">
        <v>0</v>
      </c>
    </row>
    <row r="9" spans="1:8" x14ac:dyDescent="0.2">
      <c r="A9" s="24">
        <v>1115</v>
      </c>
      <c r="B9" s="22" t="s">
        <v>199</v>
      </c>
      <c r="C9" s="25">
        <v>0</v>
      </c>
    </row>
    <row r="10" spans="1:8" x14ac:dyDescent="0.2">
      <c r="A10" s="24">
        <v>1121</v>
      </c>
      <c r="B10" s="22" t="s">
        <v>200</v>
      </c>
      <c r="C10" s="25">
        <v>0</v>
      </c>
    </row>
    <row r="11" spans="1:8" x14ac:dyDescent="0.2">
      <c r="A11" s="24">
        <v>1211</v>
      </c>
      <c r="B11" s="22" t="s">
        <v>201</v>
      </c>
      <c r="C11" s="25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s="27" customFormat="1" ht="30" customHeight="1" x14ac:dyDescent="0.25">
      <c r="A14" s="168" t="s">
        <v>147</v>
      </c>
      <c r="B14" s="168" t="s">
        <v>144</v>
      </c>
      <c r="C14" s="168" t="s">
        <v>145</v>
      </c>
      <c r="D14" s="168">
        <v>2021</v>
      </c>
      <c r="E14" s="168">
        <v>2020</v>
      </c>
      <c r="F14" s="168">
        <v>2019</v>
      </c>
      <c r="G14" s="168">
        <v>2018</v>
      </c>
      <c r="H14" s="166" t="s">
        <v>188</v>
      </c>
    </row>
    <row r="15" spans="1:8" x14ac:dyDescent="0.2">
      <c r="A15" s="24">
        <v>1122</v>
      </c>
      <c r="B15" s="22" t="s">
        <v>202</v>
      </c>
      <c r="C15" s="25">
        <v>121189.73</v>
      </c>
      <c r="D15" s="25">
        <v>122359.19</v>
      </c>
      <c r="E15" s="25">
        <v>141904.07</v>
      </c>
      <c r="F15" s="25">
        <v>146243.74</v>
      </c>
      <c r="G15" s="25">
        <v>153972.56</v>
      </c>
    </row>
    <row r="16" spans="1:8" x14ac:dyDescent="0.2">
      <c r="A16" s="24">
        <v>1124</v>
      </c>
      <c r="B16" s="22" t="s">
        <v>203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5">
        <v>29026.5</v>
      </c>
      <c r="D20" s="25">
        <v>29026.5</v>
      </c>
      <c r="E20" s="25">
        <v>0</v>
      </c>
      <c r="F20" s="25">
        <v>0</v>
      </c>
      <c r="G20" s="25">
        <v>0</v>
      </c>
    </row>
    <row r="21" spans="1:8" x14ac:dyDescent="0.2">
      <c r="A21" s="24">
        <v>1125</v>
      </c>
      <c r="B21" s="22" t="s">
        <v>210</v>
      </c>
      <c r="C21" s="25">
        <v>5000</v>
      </c>
      <c r="D21" s="25">
        <v>5000</v>
      </c>
      <c r="E21" s="25">
        <v>0</v>
      </c>
      <c r="F21" s="25">
        <v>0</v>
      </c>
      <c r="G21" s="25">
        <v>0</v>
      </c>
    </row>
    <row r="22" spans="1:8" x14ac:dyDescent="0.2">
      <c r="A22" s="24">
        <v>1126</v>
      </c>
      <c r="B22" s="22" t="s">
        <v>587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8" x14ac:dyDescent="0.2">
      <c r="A23" s="24">
        <v>1129</v>
      </c>
      <c r="B23" s="22" t="s">
        <v>588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8" x14ac:dyDescent="0.2">
      <c r="A24" s="24">
        <v>1131</v>
      </c>
      <c r="B24" s="22" t="s">
        <v>211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8" x14ac:dyDescent="0.2">
      <c r="A25" s="24">
        <v>1132</v>
      </c>
      <c r="B25" s="22" t="s">
        <v>212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8" x14ac:dyDescent="0.2">
      <c r="A26" s="24">
        <v>1133</v>
      </c>
      <c r="B26" s="22" t="s">
        <v>213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8" x14ac:dyDescent="0.2">
      <c r="A27" s="24">
        <v>1134</v>
      </c>
      <c r="B27" s="22" t="s">
        <v>214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8" x14ac:dyDescent="0.2">
      <c r="A28" s="24">
        <v>1139</v>
      </c>
      <c r="B28" s="22" t="s">
        <v>215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s="167" customFormat="1" ht="47.25" customHeight="1" x14ac:dyDescent="0.25">
      <c r="A31" s="166" t="s">
        <v>147</v>
      </c>
      <c r="B31" s="166" t="s">
        <v>144</v>
      </c>
      <c r="C31" s="166" t="s">
        <v>145</v>
      </c>
      <c r="D31" s="166" t="s">
        <v>159</v>
      </c>
      <c r="E31" s="166" t="s">
        <v>158</v>
      </c>
      <c r="F31" s="166" t="s">
        <v>216</v>
      </c>
      <c r="G31" s="166" t="s">
        <v>161</v>
      </c>
      <c r="H31" s="166"/>
    </row>
    <row r="32" spans="1:8" x14ac:dyDescent="0.2">
      <c r="A32" s="24">
        <v>1140</v>
      </c>
      <c r="B32" s="22" t="s">
        <v>217</v>
      </c>
      <c r="C32" s="25">
        <f>SUM(C33:C37)</f>
        <v>0</v>
      </c>
    </row>
    <row r="33" spans="1:8" x14ac:dyDescent="0.2">
      <c r="A33" s="24">
        <v>1141</v>
      </c>
      <c r="B33" s="22" t="s">
        <v>218</v>
      </c>
      <c r="C33" s="25">
        <v>0</v>
      </c>
    </row>
    <row r="34" spans="1:8" x14ac:dyDescent="0.2">
      <c r="A34" s="24">
        <v>1142</v>
      </c>
      <c r="B34" s="22" t="s">
        <v>219</v>
      </c>
      <c r="C34" s="25">
        <v>0</v>
      </c>
    </row>
    <row r="35" spans="1:8" x14ac:dyDescent="0.2">
      <c r="A35" s="24">
        <v>1143</v>
      </c>
      <c r="B35" s="22" t="s">
        <v>220</v>
      </c>
      <c r="C35" s="25">
        <v>0</v>
      </c>
    </row>
    <row r="36" spans="1:8" x14ac:dyDescent="0.2">
      <c r="A36" s="24">
        <v>1144</v>
      </c>
      <c r="B36" s="22" t="s">
        <v>221</v>
      </c>
      <c r="C36" s="25">
        <v>0</v>
      </c>
    </row>
    <row r="37" spans="1:8" x14ac:dyDescent="0.2">
      <c r="A37" s="24">
        <v>1145</v>
      </c>
      <c r="B37" s="22" t="s">
        <v>222</v>
      </c>
      <c r="C37" s="25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s="167" customFormat="1" ht="67.5" x14ac:dyDescent="0.25">
      <c r="A40" s="166" t="s">
        <v>147</v>
      </c>
      <c r="B40" s="166" t="s">
        <v>144</v>
      </c>
      <c r="C40" s="166" t="s">
        <v>145</v>
      </c>
      <c r="D40" s="166" t="s">
        <v>157</v>
      </c>
      <c r="E40" s="166" t="s">
        <v>160</v>
      </c>
      <c r="F40" s="166" t="s">
        <v>224</v>
      </c>
      <c r="G40" s="166"/>
      <c r="H40" s="166"/>
    </row>
    <row r="41" spans="1:8" x14ac:dyDescent="0.2">
      <c r="A41" s="24">
        <v>1150</v>
      </c>
      <c r="B41" s="22" t="s">
        <v>225</v>
      </c>
      <c r="C41" s="25">
        <f>C42</f>
        <v>529212.87</v>
      </c>
    </row>
    <row r="42" spans="1:8" x14ac:dyDescent="0.2">
      <c r="A42" s="24">
        <v>1151</v>
      </c>
      <c r="B42" s="22" t="s">
        <v>226</v>
      </c>
      <c r="C42" s="25">
        <v>529212.87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s="164" customFormat="1" x14ac:dyDescent="0.2">
      <c r="A45" s="165" t="s">
        <v>147</v>
      </c>
      <c r="B45" s="165" t="s">
        <v>144</v>
      </c>
      <c r="C45" s="165" t="s">
        <v>145</v>
      </c>
      <c r="D45" s="165" t="s">
        <v>146</v>
      </c>
      <c r="E45" s="165" t="s">
        <v>208</v>
      </c>
      <c r="F45" s="165"/>
      <c r="G45" s="165"/>
      <c r="H45" s="165"/>
    </row>
    <row r="46" spans="1:8" x14ac:dyDescent="0.2">
      <c r="A46" s="24">
        <v>1213</v>
      </c>
      <c r="B46" s="22" t="s">
        <v>227</v>
      </c>
      <c r="C46" s="25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5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s="167" customFormat="1" ht="28.5" customHeight="1" x14ac:dyDescent="0.25">
      <c r="A53" s="166" t="s">
        <v>147</v>
      </c>
      <c r="B53" s="166" t="s">
        <v>144</v>
      </c>
      <c r="C53" s="166" t="s">
        <v>145</v>
      </c>
      <c r="D53" s="166" t="s">
        <v>164</v>
      </c>
      <c r="E53" s="166" t="s">
        <v>165</v>
      </c>
      <c r="F53" s="166" t="s">
        <v>157</v>
      </c>
      <c r="G53" s="166" t="s">
        <v>229</v>
      </c>
      <c r="H53" s="166" t="s">
        <v>166</v>
      </c>
      <c r="I53" s="166" t="s">
        <v>230</v>
      </c>
    </row>
    <row r="54" spans="1:9" x14ac:dyDescent="0.2">
      <c r="A54" s="24">
        <v>1230</v>
      </c>
      <c r="B54" s="22" t="s">
        <v>231</v>
      </c>
      <c r="C54" s="25">
        <f>SUM(C55:C61)</f>
        <v>3483460.55</v>
      </c>
      <c r="D54" s="25">
        <f>SUM(D55:D61)</f>
        <v>0</v>
      </c>
      <c r="E54" s="25">
        <f>SUM(E55:E61)</f>
        <v>0</v>
      </c>
    </row>
    <row r="55" spans="1:9" x14ac:dyDescent="0.2">
      <c r="A55" s="24">
        <v>1231</v>
      </c>
      <c r="B55" s="22" t="s">
        <v>232</v>
      </c>
      <c r="C55" s="25">
        <v>1824672.12</v>
      </c>
      <c r="D55" s="25">
        <v>0</v>
      </c>
      <c r="E55" s="25">
        <v>0</v>
      </c>
    </row>
    <row r="56" spans="1:9" x14ac:dyDescent="0.2">
      <c r="A56" s="24">
        <v>1232</v>
      </c>
      <c r="B56" s="22" t="s">
        <v>233</v>
      </c>
      <c r="C56" s="25">
        <v>0</v>
      </c>
      <c r="D56" s="25">
        <v>0</v>
      </c>
      <c r="E56" s="25">
        <v>0</v>
      </c>
    </row>
    <row r="57" spans="1:9" x14ac:dyDescent="0.2">
      <c r="A57" s="24">
        <v>1233</v>
      </c>
      <c r="B57" s="22" t="s">
        <v>234</v>
      </c>
      <c r="C57" s="25">
        <v>1658788.43</v>
      </c>
      <c r="D57" s="25">
        <v>0</v>
      </c>
      <c r="E57" s="25">
        <v>0</v>
      </c>
    </row>
    <row r="58" spans="1:9" x14ac:dyDescent="0.2">
      <c r="A58" s="24">
        <v>1234</v>
      </c>
      <c r="B58" s="22" t="s">
        <v>235</v>
      </c>
      <c r="C58" s="25">
        <v>0</v>
      </c>
      <c r="D58" s="25">
        <v>0</v>
      </c>
      <c r="E58" s="25">
        <v>0</v>
      </c>
    </row>
    <row r="59" spans="1:9" x14ac:dyDescent="0.2">
      <c r="A59" s="24">
        <v>1235</v>
      </c>
      <c r="B59" s="22" t="s">
        <v>236</v>
      </c>
      <c r="C59" s="25">
        <v>0</v>
      </c>
      <c r="D59" s="25">
        <v>0</v>
      </c>
      <c r="E59" s="25">
        <v>0</v>
      </c>
    </row>
    <row r="60" spans="1:9" x14ac:dyDescent="0.2">
      <c r="A60" s="24">
        <v>1236</v>
      </c>
      <c r="B60" s="22" t="s">
        <v>237</v>
      </c>
      <c r="C60" s="25">
        <v>0</v>
      </c>
      <c r="D60" s="25">
        <v>0</v>
      </c>
      <c r="E60" s="25">
        <v>0</v>
      </c>
    </row>
    <row r="61" spans="1:9" x14ac:dyDescent="0.2">
      <c r="A61" s="24">
        <v>1239</v>
      </c>
      <c r="B61" s="22" t="s">
        <v>238</v>
      </c>
      <c r="C61" s="25">
        <v>0</v>
      </c>
      <c r="D61" s="25">
        <v>0</v>
      </c>
      <c r="E61" s="25">
        <v>0</v>
      </c>
    </row>
    <row r="62" spans="1:9" x14ac:dyDescent="0.2">
      <c r="A62" s="24">
        <v>1240</v>
      </c>
      <c r="B62" s="22" t="s">
        <v>239</v>
      </c>
      <c r="C62" s="25">
        <f>SUM(C63:C70)</f>
        <v>4277599.43</v>
      </c>
      <c r="D62" s="25">
        <f t="shared" ref="D62:E62" si="0">SUM(D63:D70)</f>
        <v>195165.74</v>
      </c>
      <c r="E62" s="25">
        <f t="shared" si="0"/>
        <v>-2245841.38</v>
      </c>
    </row>
    <row r="63" spans="1:9" x14ac:dyDescent="0.2">
      <c r="A63" s="24">
        <v>1241</v>
      </c>
      <c r="B63" s="22" t="s">
        <v>240</v>
      </c>
      <c r="C63" s="25">
        <v>1293932.1399999999</v>
      </c>
      <c r="D63" s="25">
        <v>64327.47</v>
      </c>
      <c r="E63" s="25">
        <v>-618558.31999999995</v>
      </c>
    </row>
    <row r="64" spans="1:9" x14ac:dyDescent="0.2">
      <c r="A64" s="24">
        <v>1242</v>
      </c>
      <c r="B64" s="22" t="s">
        <v>241</v>
      </c>
      <c r="C64" s="25">
        <v>256306.9</v>
      </c>
      <c r="D64" s="25">
        <v>35305.29</v>
      </c>
      <c r="E64" s="25">
        <v>-140874.88</v>
      </c>
    </row>
    <row r="65" spans="1:9" x14ac:dyDescent="0.2">
      <c r="A65" s="24">
        <v>1243</v>
      </c>
      <c r="B65" s="22" t="s">
        <v>242</v>
      </c>
      <c r="C65" s="25">
        <v>79506.16</v>
      </c>
      <c r="D65" s="25">
        <v>15403.73</v>
      </c>
      <c r="E65" s="25">
        <v>-60125.55</v>
      </c>
    </row>
    <row r="66" spans="1:9" x14ac:dyDescent="0.2">
      <c r="A66" s="24">
        <v>1244</v>
      </c>
      <c r="B66" s="22" t="s">
        <v>243</v>
      </c>
      <c r="C66" s="25">
        <v>2479992.65</v>
      </c>
      <c r="D66" s="25">
        <v>73113.2</v>
      </c>
      <c r="E66" s="25">
        <v>-1376976.96</v>
      </c>
    </row>
    <row r="67" spans="1:9" x14ac:dyDescent="0.2">
      <c r="A67" s="24">
        <v>1245</v>
      </c>
      <c r="B67" s="22" t="s">
        <v>244</v>
      </c>
      <c r="C67" s="25">
        <v>0</v>
      </c>
      <c r="D67" s="25">
        <v>0</v>
      </c>
      <c r="E67" s="25">
        <v>0</v>
      </c>
    </row>
    <row r="68" spans="1:9" x14ac:dyDescent="0.2">
      <c r="A68" s="24">
        <v>1246</v>
      </c>
      <c r="B68" s="22" t="s">
        <v>245</v>
      </c>
      <c r="C68" s="25">
        <v>99621.78</v>
      </c>
      <c r="D68" s="25">
        <v>7016.05</v>
      </c>
      <c r="E68" s="25">
        <v>-49305.67</v>
      </c>
    </row>
    <row r="69" spans="1:9" x14ac:dyDescent="0.2">
      <c r="A69" s="24">
        <v>1247</v>
      </c>
      <c r="B69" s="22" t="s">
        <v>246</v>
      </c>
      <c r="C69" s="25">
        <v>68239.8</v>
      </c>
      <c r="D69" s="25">
        <v>0</v>
      </c>
      <c r="E69" s="25">
        <v>0</v>
      </c>
    </row>
    <row r="70" spans="1:9" x14ac:dyDescent="0.2">
      <c r="A70" s="24">
        <v>1248</v>
      </c>
      <c r="B70" s="22" t="s">
        <v>247</v>
      </c>
      <c r="C70" s="25">
        <v>0</v>
      </c>
      <c r="D70" s="25">
        <v>0</v>
      </c>
      <c r="E70" s="25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s="167" customFormat="1" ht="32.25" customHeight="1" x14ac:dyDescent="0.25">
      <c r="A73" s="166" t="s">
        <v>147</v>
      </c>
      <c r="B73" s="166" t="s">
        <v>144</v>
      </c>
      <c r="C73" s="166" t="s">
        <v>145</v>
      </c>
      <c r="D73" s="166" t="s">
        <v>169</v>
      </c>
      <c r="E73" s="166" t="s">
        <v>248</v>
      </c>
      <c r="F73" s="166" t="s">
        <v>157</v>
      </c>
      <c r="G73" s="166" t="s">
        <v>229</v>
      </c>
      <c r="H73" s="166" t="s">
        <v>166</v>
      </c>
      <c r="I73" s="166" t="s">
        <v>230</v>
      </c>
    </row>
    <row r="74" spans="1:9" x14ac:dyDescent="0.2">
      <c r="A74" s="24">
        <v>1250</v>
      </c>
      <c r="B74" s="22" t="s">
        <v>249</v>
      </c>
      <c r="C74" s="25">
        <f>SUM(C75:C79)</f>
        <v>0</v>
      </c>
      <c r="D74" s="25">
        <f>SUM(D75:D79)</f>
        <v>0</v>
      </c>
      <c r="E74" s="25">
        <f>SUM(E75:E79)</f>
        <v>0</v>
      </c>
    </row>
    <row r="75" spans="1:9" x14ac:dyDescent="0.2">
      <c r="A75" s="24">
        <v>1251</v>
      </c>
      <c r="B75" s="22" t="s">
        <v>250</v>
      </c>
      <c r="C75" s="25">
        <v>0</v>
      </c>
      <c r="D75" s="25">
        <v>0</v>
      </c>
      <c r="E75" s="25">
        <v>0</v>
      </c>
    </row>
    <row r="76" spans="1:9" x14ac:dyDescent="0.2">
      <c r="A76" s="24">
        <v>1252</v>
      </c>
      <c r="B76" s="22" t="s">
        <v>251</v>
      </c>
      <c r="C76" s="25">
        <v>0</v>
      </c>
      <c r="D76" s="25">
        <v>0</v>
      </c>
      <c r="E76" s="25">
        <v>0</v>
      </c>
    </row>
    <row r="77" spans="1:9" x14ac:dyDescent="0.2">
      <c r="A77" s="24">
        <v>1253</v>
      </c>
      <c r="B77" s="22" t="s">
        <v>252</v>
      </c>
      <c r="C77" s="25">
        <v>0</v>
      </c>
      <c r="D77" s="25">
        <v>0</v>
      </c>
      <c r="E77" s="25">
        <v>0</v>
      </c>
    </row>
    <row r="78" spans="1:9" x14ac:dyDescent="0.2">
      <c r="A78" s="24">
        <v>1254</v>
      </c>
      <c r="B78" s="22" t="s">
        <v>253</v>
      </c>
      <c r="C78" s="25">
        <v>0</v>
      </c>
      <c r="D78" s="25">
        <v>0</v>
      </c>
      <c r="E78" s="25">
        <v>0</v>
      </c>
    </row>
    <row r="79" spans="1:9" x14ac:dyDescent="0.2">
      <c r="A79" s="24">
        <v>1259</v>
      </c>
      <c r="B79" s="22" t="s">
        <v>254</v>
      </c>
      <c r="C79" s="25">
        <v>0</v>
      </c>
      <c r="D79" s="25">
        <v>0</v>
      </c>
      <c r="E79" s="25">
        <v>0</v>
      </c>
    </row>
    <row r="80" spans="1:9" x14ac:dyDescent="0.2">
      <c r="A80" s="24">
        <v>1270</v>
      </c>
      <c r="B80" s="22" t="s">
        <v>255</v>
      </c>
      <c r="C80" s="25">
        <f>SUM(C81:C86)</f>
        <v>0</v>
      </c>
      <c r="D80" s="25">
        <f>SUM(D81:D86)</f>
        <v>0</v>
      </c>
      <c r="E80" s="25">
        <f>SUM(E81:E86)</f>
        <v>0</v>
      </c>
    </row>
    <row r="81" spans="1:8" x14ac:dyDescent="0.2">
      <c r="A81" s="24">
        <v>1271</v>
      </c>
      <c r="B81" s="22" t="s">
        <v>256</v>
      </c>
      <c r="C81" s="25">
        <v>0</v>
      </c>
      <c r="D81" s="25">
        <v>0</v>
      </c>
      <c r="E81" s="25">
        <v>0</v>
      </c>
    </row>
    <row r="82" spans="1:8" x14ac:dyDescent="0.2">
      <c r="A82" s="24">
        <v>1272</v>
      </c>
      <c r="B82" s="22" t="s">
        <v>257</v>
      </c>
      <c r="C82" s="25">
        <v>0</v>
      </c>
      <c r="D82" s="25">
        <v>0</v>
      </c>
      <c r="E82" s="25">
        <v>0</v>
      </c>
    </row>
    <row r="83" spans="1:8" x14ac:dyDescent="0.2">
      <c r="A83" s="24">
        <v>1273</v>
      </c>
      <c r="B83" s="22" t="s">
        <v>258</v>
      </c>
      <c r="C83" s="25">
        <v>0</v>
      </c>
      <c r="D83" s="25">
        <v>0</v>
      </c>
      <c r="E83" s="25">
        <v>0</v>
      </c>
    </row>
    <row r="84" spans="1:8" x14ac:dyDescent="0.2">
      <c r="A84" s="24">
        <v>1274</v>
      </c>
      <c r="B84" s="22" t="s">
        <v>259</v>
      </c>
      <c r="C84" s="25">
        <v>0</v>
      </c>
      <c r="D84" s="25">
        <v>0</v>
      </c>
      <c r="E84" s="25">
        <v>0</v>
      </c>
    </row>
    <row r="85" spans="1:8" x14ac:dyDescent="0.2">
      <c r="A85" s="24">
        <v>1275</v>
      </c>
      <c r="B85" s="22" t="s">
        <v>260</v>
      </c>
      <c r="C85" s="25">
        <v>0</v>
      </c>
      <c r="D85" s="25">
        <v>0</v>
      </c>
      <c r="E85" s="25">
        <v>0</v>
      </c>
    </row>
    <row r="86" spans="1:8" x14ac:dyDescent="0.2">
      <c r="A86" s="24">
        <v>1279</v>
      </c>
      <c r="B86" s="22" t="s">
        <v>261</v>
      </c>
      <c r="C86" s="25">
        <v>0</v>
      </c>
      <c r="D86" s="25">
        <v>0</v>
      </c>
      <c r="E86" s="25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5">
        <f>SUM(C91:C92)</f>
        <v>0</v>
      </c>
    </row>
    <row r="91" spans="1:8" x14ac:dyDescent="0.2">
      <c r="A91" s="24">
        <v>1161</v>
      </c>
      <c r="B91" s="22" t="s">
        <v>264</v>
      </c>
      <c r="C91" s="25">
        <v>0</v>
      </c>
    </row>
    <row r="92" spans="1:8" x14ac:dyDescent="0.2">
      <c r="A92" s="24">
        <v>1162</v>
      </c>
      <c r="B92" s="22" t="s">
        <v>265</v>
      </c>
      <c r="C92" s="25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5">
        <f>SUM(C97:C100)</f>
        <v>0</v>
      </c>
    </row>
    <row r="97" spans="1:8" x14ac:dyDescent="0.2">
      <c r="A97" s="24">
        <v>1191</v>
      </c>
      <c r="B97" s="22" t="s">
        <v>591</v>
      </c>
      <c r="C97" s="25">
        <v>0</v>
      </c>
    </row>
    <row r="98" spans="1:8" x14ac:dyDescent="0.2">
      <c r="A98" s="24">
        <v>1192</v>
      </c>
      <c r="B98" s="22" t="s">
        <v>592</v>
      </c>
      <c r="C98" s="25">
        <v>0</v>
      </c>
    </row>
    <row r="99" spans="1:8" x14ac:dyDescent="0.2">
      <c r="A99" s="24">
        <v>1193</v>
      </c>
      <c r="B99" s="22" t="s">
        <v>593</v>
      </c>
      <c r="C99" s="25">
        <v>0</v>
      </c>
    </row>
    <row r="100" spans="1:8" x14ac:dyDescent="0.2">
      <c r="A100" s="24">
        <v>1194</v>
      </c>
      <c r="B100" s="22" t="s">
        <v>594</v>
      </c>
      <c r="C100" s="25">
        <v>0</v>
      </c>
    </row>
    <row r="101" spans="1:8" x14ac:dyDescent="0.2">
      <c r="A101" s="24"/>
      <c r="C101" s="25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5">
        <f>SUM(C104:C106)</f>
        <v>0</v>
      </c>
    </row>
    <row r="104" spans="1:8" x14ac:dyDescent="0.2">
      <c r="A104" s="24">
        <v>1291</v>
      </c>
      <c r="B104" s="22" t="s">
        <v>267</v>
      </c>
      <c r="C104" s="25">
        <v>0</v>
      </c>
    </row>
    <row r="105" spans="1:8" x14ac:dyDescent="0.2">
      <c r="A105" s="24">
        <v>1292</v>
      </c>
      <c r="B105" s="22" t="s">
        <v>268</v>
      </c>
      <c r="C105" s="25">
        <v>0</v>
      </c>
    </row>
    <row r="106" spans="1:8" x14ac:dyDescent="0.2">
      <c r="A106" s="24">
        <v>1293</v>
      </c>
      <c r="B106" s="22" t="s">
        <v>269</v>
      </c>
      <c r="C106" s="25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s="167" customFormat="1" ht="22.5" x14ac:dyDescent="0.25">
      <c r="A109" s="166" t="s">
        <v>147</v>
      </c>
      <c r="B109" s="166" t="s">
        <v>144</v>
      </c>
      <c r="C109" s="166" t="s">
        <v>145</v>
      </c>
      <c r="D109" s="166" t="s">
        <v>204</v>
      </c>
      <c r="E109" s="166" t="s">
        <v>205</v>
      </c>
      <c r="F109" s="166" t="s">
        <v>206</v>
      </c>
      <c r="G109" s="166" t="s">
        <v>270</v>
      </c>
      <c r="H109" s="166" t="s">
        <v>271</v>
      </c>
    </row>
    <row r="110" spans="1:8" x14ac:dyDescent="0.2">
      <c r="A110" s="24">
        <v>2110</v>
      </c>
      <c r="B110" s="22" t="s">
        <v>272</v>
      </c>
      <c r="C110" s="25">
        <f>SUM(C111:C119)</f>
        <v>311112.44999999995</v>
      </c>
      <c r="D110" s="25">
        <f>SUM(D111:D119)</f>
        <v>311112.44999999995</v>
      </c>
      <c r="E110" s="25">
        <f>SUM(E111:E119)</f>
        <v>0</v>
      </c>
      <c r="F110" s="25">
        <f>SUM(F111:F119)</f>
        <v>0</v>
      </c>
      <c r="G110" s="25">
        <f>SUM(G111:G119)</f>
        <v>0</v>
      </c>
    </row>
    <row r="111" spans="1:8" x14ac:dyDescent="0.2">
      <c r="A111" s="24">
        <v>2111</v>
      </c>
      <c r="B111" s="22" t="s">
        <v>273</v>
      </c>
      <c r="C111" s="25">
        <v>6048.04</v>
      </c>
      <c r="D111" s="25">
        <f>C111</f>
        <v>6048.04</v>
      </c>
      <c r="E111" s="25">
        <v>0</v>
      </c>
      <c r="F111" s="25">
        <v>0</v>
      </c>
      <c r="G111" s="25">
        <v>0</v>
      </c>
    </row>
    <row r="112" spans="1:8" x14ac:dyDescent="0.2">
      <c r="A112" s="24">
        <v>2112</v>
      </c>
      <c r="B112" s="22" t="s">
        <v>274</v>
      </c>
      <c r="C112" s="25">
        <v>102221.98</v>
      </c>
      <c r="D112" s="25">
        <f t="shared" ref="D112:D119" si="1">C112</f>
        <v>102221.98</v>
      </c>
      <c r="E112" s="25">
        <v>0</v>
      </c>
      <c r="F112" s="25">
        <v>0</v>
      </c>
      <c r="G112" s="25">
        <v>0</v>
      </c>
    </row>
    <row r="113" spans="1:8" x14ac:dyDescent="0.2">
      <c r="A113" s="24">
        <v>2113</v>
      </c>
      <c r="B113" s="22" t="s">
        <v>275</v>
      </c>
      <c r="C113" s="25">
        <v>0</v>
      </c>
      <c r="D113" s="25">
        <f t="shared" si="1"/>
        <v>0</v>
      </c>
      <c r="E113" s="25">
        <v>0</v>
      </c>
      <c r="F113" s="25">
        <v>0</v>
      </c>
      <c r="G113" s="25">
        <v>0</v>
      </c>
    </row>
    <row r="114" spans="1:8" x14ac:dyDescent="0.2">
      <c r="A114" s="24">
        <v>2114</v>
      </c>
      <c r="B114" s="22" t="s">
        <v>276</v>
      </c>
      <c r="C114" s="25">
        <v>0</v>
      </c>
      <c r="D114" s="25">
        <f t="shared" si="1"/>
        <v>0</v>
      </c>
      <c r="E114" s="25">
        <v>0</v>
      </c>
      <c r="F114" s="25">
        <v>0</v>
      </c>
      <c r="G114" s="25">
        <v>0</v>
      </c>
    </row>
    <row r="115" spans="1:8" x14ac:dyDescent="0.2">
      <c r="A115" s="24">
        <v>2115</v>
      </c>
      <c r="B115" s="22" t="s">
        <v>277</v>
      </c>
      <c r="C115" s="25">
        <v>0</v>
      </c>
      <c r="D115" s="25">
        <f t="shared" si="1"/>
        <v>0</v>
      </c>
      <c r="E115" s="25">
        <v>0</v>
      </c>
      <c r="F115" s="25">
        <v>0</v>
      </c>
      <c r="G115" s="25">
        <v>0</v>
      </c>
    </row>
    <row r="116" spans="1:8" x14ac:dyDescent="0.2">
      <c r="A116" s="24">
        <v>2116</v>
      </c>
      <c r="B116" s="22" t="s">
        <v>278</v>
      </c>
      <c r="C116" s="25">
        <v>0</v>
      </c>
      <c r="D116" s="25">
        <f t="shared" si="1"/>
        <v>0</v>
      </c>
      <c r="E116" s="25">
        <v>0</v>
      </c>
      <c r="F116" s="25">
        <v>0</v>
      </c>
      <c r="G116" s="25">
        <v>0</v>
      </c>
    </row>
    <row r="117" spans="1:8" x14ac:dyDescent="0.2">
      <c r="A117" s="24">
        <v>2117</v>
      </c>
      <c r="B117" s="22" t="s">
        <v>279</v>
      </c>
      <c r="C117" s="25">
        <v>202842.43</v>
      </c>
      <c r="D117" s="25">
        <f t="shared" si="1"/>
        <v>202842.43</v>
      </c>
      <c r="E117" s="25">
        <v>0</v>
      </c>
      <c r="F117" s="25">
        <v>0</v>
      </c>
      <c r="G117" s="25">
        <v>0</v>
      </c>
    </row>
    <row r="118" spans="1:8" x14ac:dyDescent="0.2">
      <c r="A118" s="24">
        <v>2118</v>
      </c>
      <c r="B118" s="22" t="s">
        <v>280</v>
      </c>
      <c r="C118" s="25">
        <v>0</v>
      </c>
      <c r="D118" s="25">
        <f t="shared" si="1"/>
        <v>0</v>
      </c>
      <c r="E118" s="25">
        <v>0</v>
      </c>
      <c r="F118" s="25">
        <v>0</v>
      </c>
      <c r="G118" s="25">
        <v>0</v>
      </c>
    </row>
    <row r="119" spans="1:8" x14ac:dyDescent="0.2">
      <c r="A119" s="24">
        <v>2119</v>
      </c>
      <c r="B119" s="22" t="s">
        <v>281</v>
      </c>
      <c r="C119" s="25">
        <v>0</v>
      </c>
      <c r="D119" s="25">
        <f t="shared" si="1"/>
        <v>0</v>
      </c>
      <c r="E119" s="25">
        <v>0</v>
      </c>
      <c r="F119" s="25">
        <v>0</v>
      </c>
      <c r="G119" s="25">
        <v>0</v>
      </c>
    </row>
    <row r="120" spans="1:8" x14ac:dyDescent="0.2">
      <c r="A120" s="24">
        <v>2120</v>
      </c>
      <c r="B120" s="22" t="s">
        <v>282</v>
      </c>
      <c r="C120" s="25">
        <f>SUM(C121:C123)</f>
        <v>0</v>
      </c>
      <c r="D120" s="25">
        <f t="shared" ref="D120:G120" si="2">SUM(D121:D123)</f>
        <v>0</v>
      </c>
      <c r="E120" s="25">
        <f t="shared" si="2"/>
        <v>0</v>
      </c>
      <c r="F120" s="25">
        <f t="shared" si="2"/>
        <v>0</v>
      </c>
      <c r="G120" s="25">
        <f t="shared" si="2"/>
        <v>0</v>
      </c>
    </row>
    <row r="121" spans="1:8" x14ac:dyDescent="0.2">
      <c r="A121" s="24">
        <v>2121</v>
      </c>
      <c r="B121" s="22" t="s">
        <v>283</v>
      </c>
      <c r="C121" s="25">
        <v>0</v>
      </c>
      <c r="D121" s="25">
        <f>C121</f>
        <v>0</v>
      </c>
      <c r="E121" s="25">
        <v>0</v>
      </c>
      <c r="F121" s="25">
        <v>0</v>
      </c>
      <c r="G121" s="25">
        <v>0</v>
      </c>
    </row>
    <row r="122" spans="1:8" x14ac:dyDescent="0.2">
      <c r="A122" s="24">
        <v>2122</v>
      </c>
      <c r="B122" s="22" t="s">
        <v>284</v>
      </c>
      <c r="C122" s="25">
        <v>0</v>
      </c>
      <c r="D122" s="25">
        <f t="shared" ref="D122:D123" si="3">C122</f>
        <v>0</v>
      </c>
      <c r="E122" s="25">
        <v>0</v>
      </c>
      <c r="F122" s="25">
        <v>0</v>
      </c>
      <c r="G122" s="25">
        <v>0</v>
      </c>
    </row>
    <row r="123" spans="1:8" x14ac:dyDescent="0.2">
      <c r="A123" s="24">
        <v>2129</v>
      </c>
      <c r="B123" s="22" t="s">
        <v>285</v>
      </c>
      <c r="C123" s="25">
        <v>0</v>
      </c>
      <c r="D123" s="25">
        <f t="shared" si="3"/>
        <v>0</v>
      </c>
      <c r="E123" s="25">
        <v>0</v>
      </c>
      <c r="F123" s="25">
        <v>0</v>
      </c>
      <c r="G123" s="25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s="164" customFormat="1" x14ac:dyDescent="0.2">
      <c r="A126" s="165" t="s">
        <v>147</v>
      </c>
      <c r="B126" s="165" t="s">
        <v>144</v>
      </c>
      <c r="C126" s="165" t="s">
        <v>145</v>
      </c>
      <c r="D126" s="165" t="s">
        <v>148</v>
      </c>
      <c r="E126" s="165" t="s">
        <v>208</v>
      </c>
      <c r="F126" s="165"/>
      <c r="G126" s="165"/>
      <c r="H126" s="165"/>
    </row>
    <row r="127" spans="1:8" x14ac:dyDescent="0.2">
      <c r="A127" s="24">
        <v>2160</v>
      </c>
      <c r="B127" s="22" t="s">
        <v>286</v>
      </c>
      <c r="C127" s="25">
        <f>SUM(C128:C133)</f>
        <v>0</v>
      </c>
    </row>
    <row r="128" spans="1:8" x14ac:dyDescent="0.2">
      <c r="A128" s="24">
        <v>2161</v>
      </c>
      <c r="B128" s="22" t="s">
        <v>287</v>
      </c>
      <c r="C128" s="25">
        <v>0</v>
      </c>
    </row>
    <row r="129" spans="1:8" x14ac:dyDescent="0.2">
      <c r="A129" s="24">
        <v>2162</v>
      </c>
      <c r="B129" s="22" t="s">
        <v>288</v>
      </c>
      <c r="C129" s="25">
        <v>0</v>
      </c>
    </row>
    <row r="130" spans="1:8" x14ac:dyDescent="0.2">
      <c r="A130" s="24">
        <v>2163</v>
      </c>
      <c r="B130" s="22" t="s">
        <v>289</v>
      </c>
      <c r="C130" s="25">
        <v>0</v>
      </c>
    </row>
    <row r="131" spans="1:8" x14ac:dyDescent="0.2">
      <c r="A131" s="24">
        <v>2164</v>
      </c>
      <c r="B131" s="22" t="s">
        <v>290</v>
      </c>
      <c r="C131" s="25">
        <v>0</v>
      </c>
    </row>
    <row r="132" spans="1:8" x14ac:dyDescent="0.2">
      <c r="A132" s="24">
        <v>2165</v>
      </c>
      <c r="B132" s="22" t="s">
        <v>291</v>
      </c>
      <c r="C132" s="25">
        <v>0</v>
      </c>
    </row>
    <row r="133" spans="1:8" x14ac:dyDescent="0.2">
      <c r="A133" s="24">
        <v>2166</v>
      </c>
      <c r="B133" s="22" t="s">
        <v>292</v>
      </c>
      <c r="C133" s="25">
        <v>0</v>
      </c>
    </row>
    <row r="134" spans="1:8" x14ac:dyDescent="0.2">
      <c r="A134" s="24">
        <v>2250</v>
      </c>
      <c r="B134" s="22" t="s">
        <v>293</v>
      </c>
      <c r="C134" s="25">
        <f>SUM(C135:C140)</f>
        <v>0</v>
      </c>
    </row>
    <row r="135" spans="1:8" x14ac:dyDescent="0.2">
      <c r="A135" s="24">
        <v>2251</v>
      </c>
      <c r="B135" s="22" t="s">
        <v>294</v>
      </c>
      <c r="C135" s="25">
        <v>0</v>
      </c>
    </row>
    <row r="136" spans="1:8" x14ac:dyDescent="0.2">
      <c r="A136" s="24">
        <v>2252</v>
      </c>
      <c r="B136" s="22" t="s">
        <v>295</v>
      </c>
      <c r="C136" s="25">
        <v>0</v>
      </c>
    </row>
    <row r="137" spans="1:8" x14ac:dyDescent="0.2">
      <c r="A137" s="24">
        <v>2253</v>
      </c>
      <c r="B137" s="22" t="s">
        <v>296</v>
      </c>
      <c r="C137" s="25">
        <v>0</v>
      </c>
    </row>
    <row r="138" spans="1:8" x14ac:dyDescent="0.2">
      <c r="A138" s="24">
        <v>2254</v>
      </c>
      <c r="B138" s="22" t="s">
        <v>297</v>
      </c>
      <c r="C138" s="25">
        <v>0</v>
      </c>
    </row>
    <row r="139" spans="1:8" x14ac:dyDescent="0.2">
      <c r="A139" s="24">
        <v>2255</v>
      </c>
      <c r="B139" s="22" t="s">
        <v>298</v>
      </c>
      <c r="C139" s="25">
        <v>0</v>
      </c>
    </row>
    <row r="140" spans="1:8" x14ac:dyDescent="0.2">
      <c r="A140" s="24">
        <v>2256</v>
      </c>
      <c r="B140" s="22" t="s">
        <v>299</v>
      </c>
      <c r="C140" s="25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s="164" customFormat="1" x14ac:dyDescent="0.2">
      <c r="A143" s="163" t="s">
        <v>147</v>
      </c>
      <c r="B143" s="163" t="s">
        <v>144</v>
      </c>
      <c r="C143" s="163" t="s">
        <v>145</v>
      </c>
      <c r="D143" s="163" t="s">
        <v>148</v>
      </c>
      <c r="E143" s="163" t="s">
        <v>208</v>
      </c>
      <c r="F143" s="163"/>
      <c r="G143" s="163"/>
      <c r="H143" s="163"/>
    </row>
    <row r="144" spans="1:8" x14ac:dyDescent="0.2">
      <c r="A144" s="24">
        <v>2159</v>
      </c>
      <c r="B144" s="22" t="s">
        <v>300</v>
      </c>
      <c r="C144" s="25">
        <v>0</v>
      </c>
    </row>
    <row r="145" spans="1:3" x14ac:dyDescent="0.2">
      <c r="A145" s="24">
        <v>2199</v>
      </c>
      <c r="B145" s="22" t="s">
        <v>301</v>
      </c>
      <c r="C145" s="25">
        <v>0</v>
      </c>
    </row>
    <row r="146" spans="1:3" x14ac:dyDescent="0.2">
      <c r="A146" s="24">
        <v>2240</v>
      </c>
      <c r="B146" s="22" t="s">
        <v>302</v>
      </c>
      <c r="C146" s="25">
        <f>SUM(C147:C149)</f>
        <v>0</v>
      </c>
    </row>
    <row r="147" spans="1:3" x14ac:dyDescent="0.2">
      <c r="A147" s="24">
        <v>2241</v>
      </c>
      <c r="B147" s="22" t="s">
        <v>303</v>
      </c>
      <c r="C147" s="25">
        <v>0</v>
      </c>
    </row>
    <row r="148" spans="1:3" x14ac:dyDescent="0.2">
      <c r="A148" s="24">
        <v>2242</v>
      </c>
      <c r="B148" s="22" t="s">
        <v>304</v>
      </c>
      <c r="C148" s="25">
        <v>0</v>
      </c>
    </row>
    <row r="149" spans="1:3" x14ac:dyDescent="0.2">
      <c r="A149" s="24">
        <v>2249</v>
      </c>
      <c r="B149" s="22" t="s">
        <v>305</v>
      </c>
      <c r="C149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23622047244094491" right="0.23622047244094491" top="0.35433070866141736" bottom="0.35433070866141736" header="0.31496062992125984" footer="0.31496062992125984"/>
  <pageSetup scale="6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C12" sqref="C1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191</v>
      </c>
      <c r="B2" s="106" t="s">
        <v>51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79</v>
      </c>
    </row>
    <row r="5" spans="1:2" ht="15" customHeight="1" x14ac:dyDescent="0.2">
      <c r="A5" s="111"/>
      <c r="B5" s="110" t="s">
        <v>52</v>
      </c>
    </row>
    <row r="6" spans="1:2" ht="15" customHeight="1" x14ac:dyDescent="0.2">
      <c r="A6" s="111"/>
      <c r="B6" s="112" t="s">
        <v>150</v>
      </c>
    </row>
    <row r="7" spans="1:2" ht="15" customHeight="1" x14ac:dyDescent="0.2">
      <c r="A7" s="111"/>
      <c r="B7" s="110" t="s">
        <v>53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600</v>
      </c>
    </row>
    <row r="10" spans="1:2" ht="15" customHeight="1" x14ac:dyDescent="0.2">
      <c r="A10" s="111"/>
      <c r="B10" s="110" t="s">
        <v>601</v>
      </c>
    </row>
    <row r="11" spans="1:2" ht="15" customHeight="1" x14ac:dyDescent="0.2">
      <c r="A11" s="111"/>
      <c r="B11" s="110" t="s">
        <v>128</v>
      </c>
    </row>
    <row r="12" spans="1:2" ht="15" customHeight="1" x14ac:dyDescent="0.2">
      <c r="A12" s="111"/>
      <c r="B12" s="110" t="s">
        <v>127</v>
      </c>
    </row>
    <row r="13" spans="1:2" ht="15" customHeight="1" x14ac:dyDescent="0.2">
      <c r="A13" s="111"/>
      <c r="B13" s="110" t="s">
        <v>129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54</v>
      </c>
    </row>
    <row r="16" spans="1:2" ht="15" customHeight="1" x14ac:dyDescent="0.2">
      <c r="A16" s="111"/>
      <c r="B16" s="113" t="s">
        <v>55</v>
      </c>
    </row>
    <row r="17" spans="1:2" ht="15" customHeight="1" x14ac:dyDescent="0.2">
      <c r="A17" s="111"/>
      <c r="B17" s="113" t="s">
        <v>56</v>
      </c>
    </row>
    <row r="18" spans="1:2" ht="15" customHeight="1" x14ac:dyDescent="0.2">
      <c r="A18" s="111"/>
      <c r="B18" s="110" t="s">
        <v>57</v>
      </c>
    </row>
    <row r="19" spans="1:2" ht="15" customHeight="1" x14ac:dyDescent="0.2">
      <c r="A19" s="111"/>
      <c r="B19" s="114" t="s">
        <v>138</v>
      </c>
    </row>
    <row r="20" spans="1:2" x14ac:dyDescent="0.2">
      <c r="A20" s="111"/>
    </row>
    <row r="21" spans="1:2" ht="15" customHeight="1" x14ac:dyDescent="0.2">
      <c r="A21" s="109" t="s">
        <v>134</v>
      </c>
      <c r="B21" s="1" t="s">
        <v>189</v>
      </c>
    </row>
    <row r="22" spans="1:2" ht="15" customHeight="1" x14ac:dyDescent="0.2">
      <c r="A22" s="111"/>
      <c r="B22" s="115" t="s">
        <v>190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58</v>
      </c>
    </row>
    <row r="25" spans="1:2" ht="15" customHeight="1" x14ac:dyDescent="0.2">
      <c r="A25" s="111"/>
      <c r="B25" s="114" t="s">
        <v>130</v>
      </c>
    </row>
    <row r="26" spans="1:2" ht="15" customHeight="1" x14ac:dyDescent="0.2">
      <c r="A26" s="111"/>
      <c r="B26" s="114" t="s">
        <v>131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59</v>
      </c>
    </row>
    <row r="29" spans="1:2" ht="15" customHeight="1" x14ac:dyDescent="0.2">
      <c r="A29" s="111"/>
      <c r="B29" s="114" t="s">
        <v>137</v>
      </c>
    </row>
    <row r="30" spans="1:2" ht="15" customHeight="1" x14ac:dyDescent="0.2">
      <c r="A30" s="111"/>
      <c r="B30" s="114" t="s">
        <v>60</v>
      </c>
    </row>
    <row r="31" spans="1:2" ht="15" customHeight="1" x14ac:dyDescent="0.2">
      <c r="A31" s="111"/>
      <c r="B31" s="116" t="s">
        <v>61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62</v>
      </c>
    </row>
    <row r="34" spans="1:2" ht="15" customHeight="1" x14ac:dyDescent="0.2">
      <c r="A34" s="111"/>
      <c r="B34" s="114" t="s">
        <v>63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132</v>
      </c>
    </row>
    <row r="37" spans="1:2" ht="15" customHeight="1" x14ac:dyDescent="0.2">
      <c r="A37" s="111"/>
      <c r="B37" s="110" t="s">
        <v>139</v>
      </c>
    </row>
    <row r="38" spans="1:2" ht="15" customHeight="1" x14ac:dyDescent="0.2">
      <c r="A38" s="111"/>
      <c r="B38" s="117" t="s">
        <v>192</v>
      </c>
    </row>
    <row r="39" spans="1:2" ht="15" customHeight="1" x14ac:dyDescent="0.2">
      <c r="A39" s="111"/>
      <c r="B39" s="110" t="s">
        <v>193</v>
      </c>
    </row>
    <row r="40" spans="1:2" ht="15" customHeight="1" x14ac:dyDescent="0.2">
      <c r="A40" s="111"/>
      <c r="B40" s="110" t="s">
        <v>135</v>
      </c>
    </row>
    <row r="41" spans="1:2" ht="15" customHeight="1" x14ac:dyDescent="0.2">
      <c r="A41" s="111"/>
      <c r="B41" s="110" t="s">
        <v>136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140</v>
      </c>
    </row>
    <row r="44" spans="1:2" ht="15" customHeight="1" x14ac:dyDescent="0.2">
      <c r="A44" s="111"/>
      <c r="B44" s="110" t="s">
        <v>143</v>
      </c>
    </row>
    <row r="45" spans="1:2" ht="15" customHeight="1" x14ac:dyDescent="0.2">
      <c r="A45" s="111"/>
      <c r="B45" s="117" t="s">
        <v>194</v>
      </c>
    </row>
    <row r="46" spans="1:2" ht="15" customHeight="1" x14ac:dyDescent="0.2">
      <c r="A46" s="111"/>
      <c r="B46" s="110" t="s">
        <v>195</v>
      </c>
    </row>
    <row r="47" spans="1:2" ht="15" customHeight="1" x14ac:dyDescent="0.2">
      <c r="A47" s="111"/>
      <c r="B47" s="110" t="s">
        <v>142</v>
      </c>
    </row>
    <row r="48" spans="1:2" ht="15" customHeight="1" x14ac:dyDescent="0.2">
      <c r="A48" s="111"/>
      <c r="B48" s="110" t="s">
        <v>141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171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64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65</v>
      </c>
    </row>
    <row r="55" spans="1:2" ht="15" customHeight="1" x14ac:dyDescent="0.2">
      <c r="A55" s="111"/>
      <c r="B55" s="113" t="s">
        <v>66</v>
      </c>
    </row>
    <row r="56" spans="1:2" ht="15" customHeight="1" x14ac:dyDescent="0.2">
      <c r="A56" s="111"/>
      <c r="B56" s="113" t="s">
        <v>67</v>
      </c>
    </row>
    <row r="57" spans="1:2" ht="15" customHeight="1" x14ac:dyDescent="0.2">
      <c r="A57" s="111"/>
      <c r="B57" s="113" t="s">
        <v>68</v>
      </c>
    </row>
    <row r="58" spans="1:2" ht="15" customHeight="1" x14ac:dyDescent="0.2">
      <c r="A58" s="111"/>
      <c r="B58" s="113" t="s">
        <v>69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70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64</v>
      </c>
    </row>
  </sheetData>
  <pageMargins left="0.25" right="0.25" top="0.75" bottom="0.75" header="0.3" footer="0.3"/>
  <pageSetup scale="77" orientation="portrait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view="pageBreakPreview" topLeftCell="A187" zoomScale="80" zoomScaleNormal="100" zoomScaleSheetLayoutView="80" workbookViewId="0">
      <selection activeCell="H17" sqref="H17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3" width="12" style="22" customWidth="1"/>
    <col min="4" max="4" width="11.5703125" style="22" customWidth="1"/>
    <col min="5" max="5" width="11.28515625" style="22" customWidth="1"/>
    <col min="6" max="16384" width="9.140625" style="22"/>
  </cols>
  <sheetData>
    <row r="1" spans="1:5" s="27" customFormat="1" ht="18.95" customHeight="1" x14ac:dyDescent="0.25">
      <c r="A1" s="138" t="s">
        <v>628</v>
      </c>
      <c r="B1" s="138"/>
      <c r="C1" s="138"/>
      <c r="D1" s="16" t="s">
        <v>614</v>
      </c>
      <c r="E1" s="26">
        <v>2022</v>
      </c>
    </row>
    <row r="2" spans="1:5" s="18" customFormat="1" ht="18.95" customHeight="1" x14ac:dyDescent="0.25">
      <c r="A2" s="138" t="s">
        <v>621</v>
      </c>
      <c r="B2" s="138"/>
      <c r="C2" s="138"/>
      <c r="D2" s="16" t="s">
        <v>619</v>
      </c>
      <c r="E2" s="26" t="str">
        <f>'Notas a los Edos Financieros'!E2</f>
        <v>TRIMESTRAL</v>
      </c>
    </row>
    <row r="3" spans="1:5" s="18" customFormat="1" ht="18.95" customHeight="1" x14ac:dyDescent="0.25">
      <c r="A3" s="138" t="s">
        <v>629</v>
      </c>
      <c r="B3" s="138"/>
      <c r="C3" s="138"/>
      <c r="D3" s="16" t="s">
        <v>620</v>
      </c>
      <c r="E3" s="26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4" t="s">
        <v>579</v>
      </c>
      <c r="B6" s="48"/>
      <c r="C6" s="48"/>
      <c r="D6" s="48"/>
      <c r="E6" s="48"/>
    </row>
    <row r="7" spans="1:5" s="167" customFormat="1" ht="22.5" x14ac:dyDescent="0.25">
      <c r="A7" s="169" t="s">
        <v>147</v>
      </c>
      <c r="B7" s="169" t="s">
        <v>144</v>
      </c>
      <c r="C7" s="169" t="s">
        <v>145</v>
      </c>
      <c r="D7" s="169" t="s">
        <v>306</v>
      </c>
      <c r="E7" s="169"/>
    </row>
    <row r="8" spans="1:5" x14ac:dyDescent="0.2">
      <c r="A8" s="50">
        <v>4100</v>
      </c>
      <c r="B8" s="51" t="s">
        <v>307</v>
      </c>
      <c r="C8" s="55">
        <f>SUM(C9+C19+C25+C28+C34+C37+C46)</f>
        <v>778651</v>
      </c>
      <c r="D8" s="100"/>
      <c r="E8" s="49"/>
    </row>
    <row r="9" spans="1:5" x14ac:dyDescent="0.2">
      <c r="A9" s="50">
        <v>4110</v>
      </c>
      <c r="B9" s="51" t="s">
        <v>308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309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310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311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312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313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314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315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497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316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317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318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498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319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320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321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322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323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499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324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325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326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327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500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328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501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501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502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503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329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330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331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332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333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504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334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335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505</v>
      </c>
      <c r="C46" s="55">
        <f>SUM(C47:C54)</f>
        <v>778651</v>
      </c>
      <c r="D46" s="100"/>
      <c r="E46" s="49"/>
    </row>
    <row r="47" spans="1:5" x14ac:dyDescent="0.2">
      <c r="A47" s="50">
        <v>4171</v>
      </c>
      <c r="B47" s="53" t="s">
        <v>506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507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508</v>
      </c>
      <c r="C49" s="55">
        <v>778651</v>
      </c>
      <c r="D49" s="100"/>
      <c r="E49" s="49"/>
    </row>
    <row r="50" spans="1:5" ht="22.5" x14ac:dyDescent="0.2">
      <c r="A50" s="50">
        <v>4174</v>
      </c>
      <c r="B50" s="52" t="s">
        <v>509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510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511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512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513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8" t="s">
        <v>578</v>
      </c>
      <c r="B56" s="48"/>
      <c r="C56" s="48"/>
      <c r="D56" s="48"/>
      <c r="E56" s="48"/>
    </row>
    <row r="57" spans="1:5" s="167" customFormat="1" ht="22.5" x14ac:dyDescent="0.25">
      <c r="A57" s="169" t="s">
        <v>147</v>
      </c>
      <c r="B57" s="169" t="s">
        <v>144</v>
      </c>
      <c r="C57" s="169" t="s">
        <v>145</v>
      </c>
      <c r="D57" s="169" t="s">
        <v>306</v>
      </c>
      <c r="E57" s="169"/>
    </row>
    <row r="58" spans="1:5" ht="33.75" x14ac:dyDescent="0.2">
      <c r="A58" s="50">
        <v>4200</v>
      </c>
      <c r="B58" s="52" t="s">
        <v>514</v>
      </c>
      <c r="C58" s="55">
        <f>+C59+C65</f>
        <v>12910799.199999999</v>
      </c>
      <c r="D58" s="100"/>
      <c r="E58" s="49"/>
    </row>
    <row r="59" spans="1:5" ht="22.5" x14ac:dyDescent="0.2">
      <c r="A59" s="50">
        <v>4210</v>
      </c>
      <c r="B59" s="52" t="s">
        <v>515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336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337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338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516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517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339</v>
      </c>
      <c r="C65" s="55">
        <f>SUM(C66:C69)</f>
        <v>12910799.199999999</v>
      </c>
      <c r="D65" s="100"/>
      <c r="E65" s="49"/>
    </row>
    <row r="66" spans="1:5" x14ac:dyDescent="0.2">
      <c r="A66" s="50">
        <v>4221</v>
      </c>
      <c r="B66" s="51" t="s">
        <v>340</v>
      </c>
      <c r="C66" s="55">
        <v>12910799.199999999</v>
      </c>
      <c r="D66" s="100"/>
      <c r="E66" s="49"/>
    </row>
    <row r="67" spans="1:5" x14ac:dyDescent="0.2">
      <c r="A67" s="50">
        <v>4223</v>
      </c>
      <c r="B67" s="51" t="s">
        <v>341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343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518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586</v>
      </c>
      <c r="B71" s="48"/>
      <c r="C71" s="48"/>
      <c r="D71" s="48"/>
      <c r="E71" s="48"/>
    </row>
    <row r="72" spans="1:5" s="167" customFormat="1" ht="22.5" x14ac:dyDescent="0.25">
      <c r="A72" s="169" t="s">
        <v>147</v>
      </c>
      <c r="B72" s="169" t="s">
        <v>144</v>
      </c>
      <c r="C72" s="169" t="s">
        <v>145</v>
      </c>
      <c r="D72" s="169" t="s">
        <v>148</v>
      </c>
      <c r="E72" s="169" t="s">
        <v>208</v>
      </c>
    </row>
    <row r="73" spans="1:5" x14ac:dyDescent="0.2">
      <c r="A73" s="54">
        <v>4300</v>
      </c>
      <c r="B73" s="51" t="s">
        <v>344</v>
      </c>
      <c r="C73" s="55">
        <f>C74+C77+C83+C85+C87</f>
        <v>420659.13</v>
      </c>
      <c r="D73" s="56"/>
      <c r="E73" s="56"/>
    </row>
    <row r="74" spans="1:5" x14ac:dyDescent="0.2">
      <c r="A74" s="54">
        <v>4310</v>
      </c>
      <c r="B74" s="51" t="s">
        <v>345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519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346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347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348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349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350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351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352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353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353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354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354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355</v>
      </c>
      <c r="C87" s="55">
        <f>SUM(C88:C94)</f>
        <v>420659.13</v>
      </c>
      <c r="D87" s="56"/>
      <c r="E87" s="56"/>
    </row>
    <row r="88" spans="1:5" x14ac:dyDescent="0.2">
      <c r="A88" s="54">
        <v>4392</v>
      </c>
      <c r="B88" s="51" t="s">
        <v>356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520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357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358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359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521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355</v>
      </c>
      <c r="C94" s="55">
        <v>420659.13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104" t="s">
        <v>580</v>
      </c>
      <c r="B97" s="48"/>
      <c r="C97" s="48"/>
      <c r="D97" s="48"/>
      <c r="E97" s="48"/>
    </row>
    <row r="98" spans="1:5" s="167" customFormat="1" ht="22.5" x14ac:dyDescent="0.25">
      <c r="A98" s="169" t="s">
        <v>147</v>
      </c>
      <c r="B98" s="169" t="s">
        <v>144</v>
      </c>
      <c r="C98" s="169" t="s">
        <v>145</v>
      </c>
      <c r="D98" s="169" t="s">
        <v>360</v>
      </c>
      <c r="E98" s="169" t="s">
        <v>208</v>
      </c>
    </row>
    <row r="99" spans="1:5" x14ac:dyDescent="0.2">
      <c r="A99" s="54">
        <v>5000</v>
      </c>
      <c r="B99" s="51" t="s">
        <v>361</v>
      </c>
      <c r="C99" s="55">
        <f>C100+C128+C161+C171+C186+C219</f>
        <v>14330582.91</v>
      </c>
      <c r="D99" s="57">
        <v>1</v>
      </c>
      <c r="E99" s="56"/>
    </row>
    <row r="100" spans="1:5" x14ac:dyDescent="0.2">
      <c r="A100" s="54">
        <v>5100</v>
      </c>
      <c r="B100" s="51" t="s">
        <v>362</v>
      </c>
      <c r="C100" s="55">
        <f>C101+C108+C118</f>
        <v>9476141.0099999998</v>
      </c>
      <c r="D100" s="57">
        <f>C100/$C$99</f>
        <v>0.66125300481583826</v>
      </c>
      <c r="E100" s="56"/>
    </row>
    <row r="101" spans="1:5" x14ac:dyDescent="0.2">
      <c r="A101" s="54">
        <v>5110</v>
      </c>
      <c r="B101" s="51" t="s">
        <v>363</v>
      </c>
      <c r="C101" s="55">
        <f>SUM(C102:C107)</f>
        <v>6590148.9399999995</v>
      </c>
      <c r="D101" s="57">
        <f t="shared" ref="D101:D164" si="0">C101/$C$99</f>
        <v>0.45986607672471846</v>
      </c>
      <c r="E101" s="56"/>
    </row>
    <row r="102" spans="1:5" x14ac:dyDescent="0.2">
      <c r="A102" s="54">
        <v>5111</v>
      </c>
      <c r="B102" s="51" t="s">
        <v>364</v>
      </c>
      <c r="C102" s="55">
        <v>3291686.07</v>
      </c>
      <c r="D102" s="57">
        <f t="shared" si="0"/>
        <v>0.2296965929908569</v>
      </c>
      <c r="E102" s="56"/>
    </row>
    <row r="103" spans="1:5" x14ac:dyDescent="0.2">
      <c r="A103" s="54">
        <v>5112</v>
      </c>
      <c r="B103" s="51" t="s">
        <v>365</v>
      </c>
      <c r="C103" s="55">
        <v>97440</v>
      </c>
      <c r="D103" s="57">
        <f t="shared" si="0"/>
        <v>6.7994442802466575E-3</v>
      </c>
      <c r="E103" s="56"/>
    </row>
    <row r="104" spans="1:5" x14ac:dyDescent="0.2">
      <c r="A104" s="54">
        <v>5113</v>
      </c>
      <c r="B104" s="51" t="s">
        <v>366</v>
      </c>
      <c r="C104" s="55">
        <v>772114.75</v>
      </c>
      <c r="D104" s="57">
        <f t="shared" si="0"/>
        <v>5.3878809735032611E-2</v>
      </c>
      <c r="E104" s="56"/>
    </row>
    <row r="105" spans="1:5" x14ac:dyDescent="0.2">
      <c r="A105" s="54">
        <v>5114</v>
      </c>
      <c r="B105" s="51" t="s">
        <v>367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5115</v>
      </c>
      <c r="B106" s="51" t="s">
        <v>368</v>
      </c>
      <c r="C106" s="55">
        <v>2428908.12</v>
      </c>
      <c r="D106" s="57">
        <f t="shared" si="0"/>
        <v>0.16949122971858233</v>
      </c>
      <c r="E106" s="56"/>
    </row>
    <row r="107" spans="1:5" x14ac:dyDescent="0.2">
      <c r="A107" s="54">
        <v>5116</v>
      </c>
      <c r="B107" s="51" t="s">
        <v>369</v>
      </c>
      <c r="C107" s="55">
        <v>0</v>
      </c>
      <c r="D107" s="57">
        <f t="shared" si="0"/>
        <v>0</v>
      </c>
      <c r="E107" s="56"/>
    </row>
    <row r="108" spans="1:5" x14ac:dyDescent="0.2">
      <c r="A108" s="54">
        <v>5120</v>
      </c>
      <c r="B108" s="51" t="s">
        <v>370</v>
      </c>
      <c r="C108" s="55">
        <f>SUM(C109:C117)</f>
        <v>1347784.27</v>
      </c>
      <c r="D108" s="57">
        <f t="shared" si="0"/>
        <v>9.4049507857737247E-2</v>
      </c>
      <c r="E108" s="56"/>
    </row>
    <row r="109" spans="1:5" x14ac:dyDescent="0.2">
      <c r="A109" s="54">
        <v>5121</v>
      </c>
      <c r="B109" s="51" t="s">
        <v>371</v>
      </c>
      <c r="C109" s="55">
        <v>233467.61</v>
      </c>
      <c r="D109" s="57">
        <f t="shared" si="0"/>
        <v>1.6291564095210972E-2</v>
      </c>
      <c r="E109" s="56"/>
    </row>
    <row r="110" spans="1:5" x14ac:dyDescent="0.2">
      <c r="A110" s="54">
        <v>5122</v>
      </c>
      <c r="B110" s="51" t="s">
        <v>372</v>
      </c>
      <c r="C110" s="55">
        <v>6003.5</v>
      </c>
      <c r="D110" s="57">
        <f t="shared" si="0"/>
        <v>4.1892922553839087E-4</v>
      </c>
      <c r="E110" s="56"/>
    </row>
    <row r="111" spans="1:5" x14ac:dyDescent="0.2">
      <c r="A111" s="54">
        <v>5123</v>
      </c>
      <c r="B111" s="51" t="s">
        <v>373</v>
      </c>
      <c r="C111" s="55">
        <v>454563.91</v>
      </c>
      <c r="D111" s="57">
        <f t="shared" si="0"/>
        <v>3.1719847884401235E-2</v>
      </c>
      <c r="E111" s="56"/>
    </row>
    <row r="112" spans="1:5" x14ac:dyDescent="0.2">
      <c r="A112" s="54">
        <v>5124</v>
      </c>
      <c r="B112" s="51" t="s">
        <v>374</v>
      </c>
      <c r="C112" s="55">
        <v>3927.26</v>
      </c>
      <c r="D112" s="57">
        <f t="shared" si="0"/>
        <v>2.7404747069008096E-4</v>
      </c>
      <c r="E112" s="56"/>
    </row>
    <row r="113" spans="1:5" x14ac:dyDescent="0.2">
      <c r="A113" s="54">
        <v>5125</v>
      </c>
      <c r="B113" s="51" t="s">
        <v>375</v>
      </c>
      <c r="C113" s="55">
        <v>18904.689999999999</v>
      </c>
      <c r="D113" s="57">
        <f t="shared" si="0"/>
        <v>1.3191849988745503E-3</v>
      </c>
      <c r="E113" s="56"/>
    </row>
    <row r="114" spans="1:5" x14ac:dyDescent="0.2">
      <c r="A114" s="54">
        <v>5126</v>
      </c>
      <c r="B114" s="51" t="s">
        <v>376</v>
      </c>
      <c r="C114" s="55">
        <v>405822.04</v>
      </c>
      <c r="D114" s="57">
        <f t="shared" si="0"/>
        <v>2.8318599637479784E-2</v>
      </c>
      <c r="E114" s="56"/>
    </row>
    <row r="115" spans="1:5" x14ac:dyDescent="0.2">
      <c r="A115" s="54">
        <v>5127</v>
      </c>
      <c r="B115" s="51" t="s">
        <v>377</v>
      </c>
      <c r="C115" s="55">
        <v>85414.2</v>
      </c>
      <c r="D115" s="57">
        <f t="shared" si="0"/>
        <v>5.9602739495263138E-3</v>
      </c>
      <c r="E115" s="56"/>
    </row>
    <row r="116" spans="1:5" x14ac:dyDescent="0.2">
      <c r="A116" s="54">
        <v>5128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5129</v>
      </c>
      <c r="B117" s="51" t="s">
        <v>379</v>
      </c>
      <c r="C117" s="55">
        <v>139681.06</v>
      </c>
      <c r="D117" s="57">
        <f t="shared" si="0"/>
        <v>9.7470605960159086E-3</v>
      </c>
      <c r="E117" s="56"/>
    </row>
    <row r="118" spans="1:5" x14ac:dyDescent="0.2">
      <c r="A118" s="54">
        <v>5130</v>
      </c>
      <c r="B118" s="51" t="s">
        <v>380</v>
      </c>
      <c r="C118" s="55">
        <f>SUM(C119:C127)</f>
        <v>1538207.8000000003</v>
      </c>
      <c r="D118" s="57">
        <f t="shared" si="0"/>
        <v>0.10733742023338255</v>
      </c>
      <c r="E118" s="56"/>
    </row>
    <row r="119" spans="1:5" x14ac:dyDescent="0.2">
      <c r="A119" s="54">
        <v>5131</v>
      </c>
      <c r="B119" s="51" t="s">
        <v>381</v>
      </c>
      <c r="C119" s="55">
        <v>182928.38</v>
      </c>
      <c r="D119" s="57">
        <f t="shared" si="0"/>
        <v>1.2764894571898472E-2</v>
      </c>
      <c r="E119" s="56"/>
    </row>
    <row r="120" spans="1:5" x14ac:dyDescent="0.2">
      <c r="A120" s="54">
        <v>5132</v>
      </c>
      <c r="B120" s="51" t="s">
        <v>382</v>
      </c>
      <c r="C120" s="55">
        <v>50800</v>
      </c>
      <c r="D120" s="57">
        <f t="shared" si="0"/>
        <v>3.544866270900351E-3</v>
      </c>
      <c r="E120" s="56"/>
    </row>
    <row r="121" spans="1:5" x14ac:dyDescent="0.2">
      <c r="A121" s="54">
        <v>5133</v>
      </c>
      <c r="B121" s="51" t="s">
        <v>383</v>
      </c>
      <c r="C121" s="55">
        <v>6993.41</v>
      </c>
      <c r="D121" s="57">
        <f t="shared" si="0"/>
        <v>4.8800596904679573E-4</v>
      </c>
      <c r="E121" s="56"/>
    </row>
    <row r="122" spans="1:5" x14ac:dyDescent="0.2">
      <c r="A122" s="54">
        <v>5134</v>
      </c>
      <c r="B122" s="51" t="s">
        <v>384</v>
      </c>
      <c r="C122" s="55">
        <v>156033.01</v>
      </c>
      <c r="D122" s="57">
        <f t="shared" si="0"/>
        <v>1.0888113273544433E-2</v>
      </c>
      <c r="E122" s="56"/>
    </row>
    <row r="123" spans="1:5" x14ac:dyDescent="0.2">
      <c r="A123" s="54">
        <v>5135</v>
      </c>
      <c r="B123" s="51" t="s">
        <v>385</v>
      </c>
      <c r="C123" s="55">
        <v>259754.36</v>
      </c>
      <c r="D123" s="57">
        <f t="shared" si="0"/>
        <v>1.8125875383529669E-2</v>
      </c>
      <c r="E123" s="56"/>
    </row>
    <row r="124" spans="1:5" x14ac:dyDescent="0.2">
      <c r="A124" s="54">
        <v>5136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5137</v>
      </c>
      <c r="B125" s="51" t="s">
        <v>387</v>
      </c>
      <c r="C125" s="55">
        <v>10986.01</v>
      </c>
      <c r="D125" s="57">
        <f t="shared" si="0"/>
        <v>7.6661291930657407E-4</v>
      </c>
      <c r="E125" s="56"/>
    </row>
    <row r="126" spans="1:5" x14ac:dyDescent="0.2">
      <c r="A126" s="54">
        <v>5138</v>
      </c>
      <c r="B126" s="51" t="s">
        <v>388</v>
      </c>
      <c r="C126" s="55">
        <v>706876.49</v>
      </c>
      <c r="D126" s="57">
        <f t="shared" si="0"/>
        <v>4.9326429667193486E-2</v>
      </c>
      <c r="E126" s="56"/>
    </row>
    <row r="127" spans="1:5" x14ac:dyDescent="0.2">
      <c r="A127" s="54">
        <v>5139</v>
      </c>
      <c r="B127" s="51" t="s">
        <v>389</v>
      </c>
      <c r="C127" s="55">
        <v>163836.14000000001</v>
      </c>
      <c r="D127" s="57">
        <f t="shared" si="0"/>
        <v>1.1432622177962754E-2</v>
      </c>
      <c r="E127" s="56"/>
    </row>
    <row r="128" spans="1:5" x14ac:dyDescent="0.2">
      <c r="A128" s="54">
        <v>5200</v>
      </c>
      <c r="B128" s="51" t="s">
        <v>390</v>
      </c>
      <c r="C128" s="55">
        <f>C129+C132+C135+C138+C143+C147+C150+C152+C158</f>
        <v>4600649.88</v>
      </c>
      <c r="D128" s="57">
        <f t="shared" si="0"/>
        <v>0.32103717684712102</v>
      </c>
      <c r="E128" s="56"/>
    </row>
    <row r="129" spans="1:5" x14ac:dyDescent="0.2">
      <c r="A129" s="54">
        <v>5210</v>
      </c>
      <c r="B129" s="51" t="s">
        <v>391</v>
      </c>
      <c r="C129" s="55">
        <f>SUM(C130:C131)</f>
        <v>241853.14</v>
      </c>
      <c r="D129" s="57">
        <f t="shared" si="0"/>
        <v>1.687671335624686E-2</v>
      </c>
      <c r="E129" s="56"/>
    </row>
    <row r="130" spans="1:5" x14ac:dyDescent="0.2">
      <c r="A130" s="54">
        <v>5211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5212</v>
      </c>
      <c r="B131" s="51" t="s">
        <v>393</v>
      </c>
      <c r="C131" s="55">
        <v>241853.14</v>
      </c>
      <c r="D131" s="57">
        <f t="shared" si="0"/>
        <v>1.687671335624686E-2</v>
      </c>
      <c r="E131" s="56"/>
    </row>
    <row r="132" spans="1:5" x14ac:dyDescent="0.2">
      <c r="A132" s="54">
        <v>5220</v>
      </c>
      <c r="B132" s="51" t="s">
        <v>394</v>
      </c>
      <c r="C132" s="55">
        <f>SUM(C133:C134)</f>
        <v>0</v>
      </c>
      <c r="D132" s="57">
        <f t="shared" si="0"/>
        <v>0</v>
      </c>
      <c r="E132" s="56"/>
    </row>
    <row r="133" spans="1:5" x14ac:dyDescent="0.2">
      <c r="A133" s="54">
        <v>5221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5222</v>
      </c>
      <c r="B134" s="51" t="s">
        <v>396</v>
      </c>
      <c r="C134" s="55">
        <v>0</v>
      </c>
      <c r="D134" s="57">
        <f t="shared" si="0"/>
        <v>0</v>
      </c>
      <c r="E134" s="56"/>
    </row>
    <row r="135" spans="1:5" x14ac:dyDescent="0.2">
      <c r="A135" s="54">
        <v>5230</v>
      </c>
      <c r="B135" s="51" t="s">
        <v>341</v>
      </c>
      <c r="C135" s="55">
        <f>SUM(C136:C137)</f>
        <v>0</v>
      </c>
      <c r="D135" s="57">
        <f t="shared" si="0"/>
        <v>0</v>
      </c>
      <c r="E135" s="56"/>
    </row>
    <row r="136" spans="1:5" x14ac:dyDescent="0.2">
      <c r="A136" s="54">
        <v>5231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5232</v>
      </c>
      <c r="B137" s="51" t="s">
        <v>398</v>
      </c>
      <c r="C137" s="55">
        <v>0</v>
      </c>
      <c r="D137" s="57">
        <f t="shared" si="0"/>
        <v>0</v>
      </c>
      <c r="E137" s="56"/>
    </row>
    <row r="138" spans="1:5" x14ac:dyDescent="0.2">
      <c r="A138" s="54">
        <v>5240</v>
      </c>
      <c r="B138" s="51" t="s">
        <v>342</v>
      </c>
      <c r="C138" s="55">
        <f>SUM(C139:C142)</f>
        <v>4358796.74</v>
      </c>
      <c r="D138" s="57">
        <f t="shared" si="0"/>
        <v>0.30416046349087417</v>
      </c>
      <c r="E138" s="56"/>
    </row>
    <row r="139" spans="1:5" x14ac:dyDescent="0.2">
      <c r="A139" s="54">
        <v>5241</v>
      </c>
      <c r="B139" s="51" t="s">
        <v>399</v>
      </c>
      <c r="C139" s="55">
        <v>1875213.38</v>
      </c>
      <c r="D139" s="57">
        <f t="shared" si="0"/>
        <v>0.13085395002958744</v>
      </c>
      <c r="E139" s="56"/>
    </row>
    <row r="140" spans="1:5" x14ac:dyDescent="0.2">
      <c r="A140" s="54">
        <v>5242</v>
      </c>
      <c r="B140" s="51" t="s">
        <v>400</v>
      </c>
      <c r="C140" s="55">
        <v>2340643.36</v>
      </c>
      <c r="D140" s="57">
        <f t="shared" si="0"/>
        <v>0.16333204132029266</v>
      </c>
      <c r="E140" s="56"/>
    </row>
    <row r="141" spans="1:5" x14ac:dyDescent="0.2">
      <c r="A141" s="54">
        <v>5243</v>
      </c>
      <c r="B141" s="51" t="s">
        <v>401</v>
      </c>
      <c r="C141" s="55">
        <v>142940</v>
      </c>
      <c r="D141" s="57">
        <f t="shared" si="0"/>
        <v>9.9744721409940184E-3</v>
      </c>
      <c r="E141" s="56"/>
    </row>
    <row r="142" spans="1:5" x14ac:dyDescent="0.2">
      <c r="A142" s="54">
        <v>5244</v>
      </c>
      <c r="B142" s="51" t="s">
        <v>402</v>
      </c>
      <c r="C142" s="55">
        <v>0</v>
      </c>
      <c r="D142" s="57">
        <f t="shared" si="0"/>
        <v>0</v>
      </c>
      <c r="E142" s="56"/>
    </row>
    <row r="143" spans="1:5" x14ac:dyDescent="0.2">
      <c r="A143" s="54">
        <v>5250</v>
      </c>
      <c r="B143" s="51" t="s">
        <v>343</v>
      </c>
      <c r="C143" s="55">
        <f>SUM(C144:C146)</f>
        <v>0</v>
      </c>
      <c r="D143" s="57">
        <f t="shared" si="0"/>
        <v>0</v>
      </c>
      <c r="E143" s="56"/>
    </row>
    <row r="144" spans="1:5" x14ac:dyDescent="0.2">
      <c r="A144" s="54">
        <v>5251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5252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5259</v>
      </c>
      <c r="B146" s="51" t="s">
        <v>405</v>
      </c>
      <c r="C146" s="55">
        <v>0</v>
      </c>
      <c r="D146" s="57">
        <f t="shared" si="0"/>
        <v>0</v>
      </c>
      <c r="E146" s="56"/>
    </row>
    <row r="147" spans="1:5" x14ac:dyDescent="0.2">
      <c r="A147" s="54">
        <v>5260</v>
      </c>
      <c r="B147" s="51" t="s">
        <v>406</v>
      </c>
      <c r="C147" s="55">
        <f>SUM(C148:C149)</f>
        <v>0</v>
      </c>
      <c r="D147" s="57">
        <f t="shared" si="0"/>
        <v>0</v>
      </c>
      <c r="E147" s="56"/>
    </row>
    <row r="148" spans="1:5" x14ac:dyDescent="0.2">
      <c r="A148" s="54">
        <v>5261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5262</v>
      </c>
      <c r="B149" s="51" t="s">
        <v>408</v>
      </c>
      <c r="C149" s="55">
        <v>0</v>
      </c>
      <c r="D149" s="57">
        <f t="shared" si="0"/>
        <v>0</v>
      </c>
      <c r="E149" s="56"/>
    </row>
    <row r="150" spans="1:5" x14ac:dyDescent="0.2">
      <c r="A150" s="54">
        <v>5270</v>
      </c>
      <c r="B150" s="51" t="s">
        <v>409</v>
      </c>
      <c r="C150" s="55">
        <f>SUM(C151)</f>
        <v>0</v>
      </c>
      <c r="D150" s="57">
        <f t="shared" si="0"/>
        <v>0</v>
      </c>
      <c r="E150" s="56"/>
    </row>
    <row r="151" spans="1:5" x14ac:dyDescent="0.2">
      <c r="A151" s="54">
        <v>5271</v>
      </c>
      <c r="B151" s="51" t="s">
        <v>410</v>
      </c>
      <c r="C151" s="55">
        <v>0</v>
      </c>
      <c r="D151" s="57">
        <f t="shared" si="0"/>
        <v>0</v>
      </c>
      <c r="E151" s="56"/>
    </row>
    <row r="152" spans="1:5" x14ac:dyDescent="0.2">
      <c r="A152" s="54">
        <v>5280</v>
      </c>
      <c r="B152" s="51" t="s">
        <v>411</v>
      </c>
      <c r="C152" s="55">
        <f>SUM(C153:C157)</f>
        <v>0</v>
      </c>
      <c r="D152" s="57">
        <f t="shared" si="0"/>
        <v>0</v>
      </c>
      <c r="E152" s="56"/>
    </row>
    <row r="153" spans="1:5" x14ac:dyDescent="0.2">
      <c r="A153" s="54">
        <v>5281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5282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5283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5284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5285</v>
      </c>
      <c r="B157" s="51" t="s">
        <v>416</v>
      </c>
      <c r="C157" s="55">
        <v>0</v>
      </c>
      <c r="D157" s="57">
        <f t="shared" si="0"/>
        <v>0</v>
      </c>
      <c r="E157" s="56"/>
    </row>
    <row r="158" spans="1:5" x14ac:dyDescent="0.2">
      <c r="A158" s="54">
        <v>5290</v>
      </c>
      <c r="B158" s="51" t="s">
        <v>417</v>
      </c>
      <c r="C158" s="55">
        <f>SUM(C159:C160)</f>
        <v>0</v>
      </c>
      <c r="D158" s="57">
        <f t="shared" si="0"/>
        <v>0</v>
      </c>
      <c r="E158" s="56"/>
    </row>
    <row r="159" spans="1:5" x14ac:dyDescent="0.2">
      <c r="A159" s="54">
        <v>5291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5292</v>
      </c>
      <c r="B160" s="51" t="s">
        <v>419</v>
      </c>
      <c r="C160" s="55">
        <v>0</v>
      </c>
      <c r="D160" s="57">
        <f t="shared" si="0"/>
        <v>0</v>
      </c>
      <c r="E160" s="56"/>
    </row>
    <row r="161" spans="1:5" x14ac:dyDescent="0.2">
      <c r="A161" s="54">
        <v>5300</v>
      </c>
      <c r="B161" s="51" t="s">
        <v>420</v>
      </c>
      <c r="C161" s="55">
        <f>C162+C165+C168</f>
        <v>0</v>
      </c>
      <c r="D161" s="57">
        <f t="shared" si="0"/>
        <v>0</v>
      </c>
      <c r="E161" s="56"/>
    </row>
    <row r="162" spans="1:5" x14ac:dyDescent="0.2">
      <c r="A162" s="54">
        <v>5310</v>
      </c>
      <c r="B162" s="51" t="s">
        <v>336</v>
      </c>
      <c r="C162" s="55">
        <f>C163+C164</f>
        <v>0</v>
      </c>
      <c r="D162" s="57">
        <f t="shared" si="0"/>
        <v>0</v>
      </c>
      <c r="E162" s="56"/>
    </row>
    <row r="163" spans="1:5" x14ac:dyDescent="0.2">
      <c r="A163" s="54">
        <v>5311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5312</v>
      </c>
      <c r="B164" s="51" t="s">
        <v>422</v>
      </c>
      <c r="C164" s="55">
        <v>0</v>
      </c>
      <c r="D164" s="57">
        <f t="shared" si="0"/>
        <v>0</v>
      </c>
      <c r="E164" s="56"/>
    </row>
    <row r="165" spans="1:5" x14ac:dyDescent="0.2">
      <c r="A165" s="54">
        <v>5320</v>
      </c>
      <c r="B165" s="51" t="s">
        <v>337</v>
      </c>
      <c r="C165" s="55">
        <f>SUM(C166:C167)</f>
        <v>0</v>
      </c>
      <c r="D165" s="57">
        <f t="shared" ref="D165:D221" si="1">C165/$C$99</f>
        <v>0</v>
      </c>
      <c r="E165" s="56"/>
    </row>
    <row r="166" spans="1:5" x14ac:dyDescent="0.2">
      <c r="A166" s="54">
        <v>5321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5322</v>
      </c>
      <c r="B167" s="51" t="s">
        <v>424</v>
      </c>
      <c r="C167" s="55">
        <v>0</v>
      </c>
      <c r="D167" s="57">
        <f t="shared" si="1"/>
        <v>0</v>
      </c>
      <c r="E167" s="56"/>
    </row>
    <row r="168" spans="1:5" x14ac:dyDescent="0.2">
      <c r="A168" s="54">
        <v>5330</v>
      </c>
      <c r="B168" s="51" t="s">
        <v>338</v>
      </c>
      <c r="C168" s="55">
        <f>SUM(C169:C170)</f>
        <v>0</v>
      </c>
      <c r="D168" s="57">
        <f t="shared" si="1"/>
        <v>0</v>
      </c>
      <c r="E168" s="56"/>
    </row>
    <row r="169" spans="1:5" x14ac:dyDescent="0.2">
      <c r="A169" s="54">
        <v>5331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5332</v>
      </c>
      <c r="B170" s="51" t="s">
        <v>426</v>
      </c>
      <c r="C170" s="55">
        <v>0</v>
      </c>
      <c r="D170" s="57">
        <f t="shared" si="1"/>
        <v>0</v>
      </c>
      <c r="E170" s="56"/>
    </row>
    <row r="171" spans="1:5" x14ac:dyDescent="0.2">
      <c r="A171" s="54">
        <v>5400</v>
      </c>
      <c r="B171" s="51" t="s">
        <v>427</v>
      </c>
      <c r="C171" s="55">
        <f>C172+C175+C178+C181+C183</f>
        <v>0</v>
      </c>
      <c r="D171" s="57">
        <f t="shared" si="1"/>
        <v>0</v>
      </c>
      <c r="E171" s="56"/>
    </row>
    <row r="172" spans="1:5" x14ac:dyDescent="0.2">
      <c r="A172" s="54">
        <v>5410</v>
      </c>
      <c r="B172" s="51" t="s">
        <v>428</v>
      </c>
      <c r="C172" s="55">
        <f>SUM(C173:C174)</f>
        <v>0</v>
      </c>
      <c r="D172" s="57">
        <f t="shared" si="1"/>
        <v>0</v>
      </c>
      <c r="E172" s="56"/>
    </row>
    <row r="173" spans="1:5" x14ac:dyDescent="0.2">
      <c r="A173" s="54">
        <v>5411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5412</v>
      </c>
      <c r="B174" s="51" t="s">
        <v>430</v>
      </c>
      <c r="C174" s="55">
        <v>0</v>
      </c>
      <c r="D174" s="57">
        <f t="shared" si="1"/>
        <v>0</v>
      </c>
      <c r="E174" s="56"/>
    </row>
    <row r="175" spans="1:5" x14ac:dyDescent="0.2">
      <c r="A175" s="54">
        <v>5420</v>
      </c>
      <c r="B175" s="51" t="s">
        <v>431</v>
      </c>
      <c r="C175" s="55">
        <f>SUM(C176:C177)</f>
        <v>0</v>
      </c>
      <c r="D175" s="57">
        <f t="shared" si="1"/>
        <v>0</v>
      </c>
      <c r="E175" s="56"/>
    </row>
    <row r="176" spans="1:5" x14ac:dyDescent="0.2">
      <c r="A176" s="54">
        <v>5421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5422</v>
      </c>
      <c r="B177" s="51" t="s">
        <v>433</v>
      </c>
      <c r="C177" s="55">
        <v>0</v>
      </c>
      <c r="D177" s="57">
        <f t="shared" si="1"/>
        <v>0</v>
      </c>
      <c r="E177" s="56"/>
    </row>
    <row r="178" spans="1:5" x14ac:dyDescent="0.2">
      <c r="A178" s="54">
        <v>5430</v>
      </c>
      <c r="B178" s="51" t="s">
        <v>434</v>
      </c>
      <c r="C178" s="55">
        <f>SUM(C179:C180)</f>
        <v>0</v>
      </c>
      <c r="D178" s="57">
        <f t="shared" si="1"/>
        <v>0</v>
      </c>
      <c r="E178" s="56"/>
    </row>
    <row r="179" spans="1:5" x14ac:dyDescent="0.2">
      <c r="A179" s="54">
        <v>5431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5432</v>
      </c>
      <c r="B180" s="51" t="s">
        <v>436</v>
      </c>
      <c r="C180" s="55">
        <v>0</v>
      </c>
      <c r="D180" s="57">
        <f t="shared" si="1"/>
        <v>0</v>
      </c>
      <c r="E180" s="56"/>
    </row>
    <row r="181" spans="1:5" x14ac:dyDescent="0.2">
      <c r="A181" s="54">
        <v>5440</v>
      </c>
      <c r="B181" s="51" t="s">
        <v>437</v>
      </c>
      <c r="C181" s="55">
        <f>SUM(C182)</f>
        <v>0</v>
      </c>
      <c r="D181" s="57">
        <f t="shared" si="1"/>
        <v>0</v>
      </c>
      <c r="E181" s="56"/>
    </row>
    <row r="182" spans="1:5" x14ac:dyDescent="0.2">
      <c r="A182" s="54">
        <v>5441</v>
      </c>
      <c r="B182" s="51" t="s">
        <v>437</v>
      </c>
      <c r="C182" s="55">
        <v>0</v>
      </c>
      <c r="D182" s="57">
        <f t="shared" si="1"/>
        <v>0</v>
      </c>
      <c r="E182" s="56"/>
    </row>
    <row r="183" spans="1:5" x14ac:dyDescent="0.2">
      <c r="A183" s="54">
        <v>5450</v>
      </c>
      <c r="B183" s="51" t="s">
        <v>438</v>
      </c>
      <c r="C183" s="55">
        <f>SUM(C184:C185)</f>
        <v>0</v>
      </c>
      <c r="D183" s="57">
        <f t="shared" si="1"/>
        <v>0</v>
      </c>
      <c r="E183" s="56"/>
    </row>
    <row r="184" spans="1:5" x14ac:dyDescent="0.2">
      <c r="A184" s="54">
        <v>5451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5452</v>
      </c>
      <c r="B185" s="51" t="s">
        <v>440</v>
      </c>
      <c r="C185" s="55">
        <v>0</v>
      </c>
      <c r="D185" s="57">
        <f t="shared" si="1"/>
        <v>0</v>
      </c>
      <c r="E185" s="56"/>
    </row>
    <row r="186" spans="1:5" x14ac:dyDescent="0.2">
      <c r="A186" s="54">
        <v>5500</v>
      </c>
      <c r="B186" s="51" t="s">
        <v>441</v>
      </c>
      <c r="C186" s="55">
        <f>C187+C196+C199+C205+C207+C209</f>
        <v>253792.02</v>
      </c>
      <c r="D186" s="57">
        <f t="shared" si="1"/>
        <v>1.7709818337040693E-2</v>
      </c>
      <c r="E186" s="56"/>
    </row>
    <row r="187" spans="1:5" x14ac:dyDescent="0.2">
      <c r="A187" s="54">
        <v>5510</v>
      </c>
      <c r="B187" s="51" t="s">
        <v>442</v>
      </c>
      <c r="C187" s="55">
        <f>SUM(C188:C195)</f>
        <v>253792.02</v>
      </c>
      <c r="D187" s="57">
        <f t="shared" si="1"/>
        <v>1.7709818337040693E-2</v>
      </c>
      <c r="E187" s="56"/>
    </row>
    <row r="188" spans="1:5" x14ac:dyDescent="0.2">
      <c r="A188" s="54">
        <v>5511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5512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5513</v>
      </c>
      <c r="B190" s="51" t="s">
        <v>445</v>
      </c>
      <c r="C190" s="55">
        <v>58626.28</v>
      </c>
      <c r="D190" s="57">
        <f t="shared" si="1"/>
        <v>4.0909906015818859E-3</v>
      </c>
      <c r="E190" s="56"/>
    </row>
    <row r="191" spans="1:5" x14ac:dyDescent="0.2">
      <c r="A191" s="54">
        <v>5514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5515</v>
      </c>
      <c r="B192" s="51" t="s">
        <v>447</v>
      </c>
      <c r="C192" s="55">
        <v>195165.74</v>
      </c>
      <c r="D192" s="57">
        <f t="shared" si="1"/>
        <v>1.3618827735458807E-2</v>
      </c>
      <c r="E192" s="56"/>
    </row>
    <row r="193" spans="1:5" x14ac:dyDescent="0.2">
      <c r="A193" s="54">
        <v>5516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5517</v>
      </c>
      <c r="B194" s="51" t="s">
        <v>449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5518</v>
      </c>
      <c r="B195" s="51" t="s">
        <v>82</v>
      </c>
      <c r="C195" s="55">
        <v>0</v>
      </c>
      <c r="D195" s="57">
        <f t="shared" si="1"/>
        <v>0</v>
      </c>
      <c r="E195" s="56"/>
    </row>
    <row r="196" spans="1:5" x14ac:dyDescent="0.2">
      <c r="A196" s="54">
        <v>5520</v>
      </c>
      <c r="B196" s="51" t="s">
        <v>81</v>
      </c>
      <c r="C196" s="55">
        <f>SUM(C197:C198)</f>
        <v>0</v>
      </c>
      <c r="D196" s="57">
        <f t="shared" si="1"/>
        <v>0</v>
      </c>
      <c r="E196" s="56"/>
    </row>
    <row r="197" spans="1:5" x14ac:dyDescent="0.2">
      <c r="A197" s="54">
        <v>5521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5522</v>
      </c>
      <c r="B198" s="51" t="s">
        <v>451</v>
      </c>
      <c r="C198" s="55">
        <v>0</v>
      </c>
      <c r="D198" s="57">
        <f t="shared" si="1"/>
        <v>0</v>
      </c>
      <c r="E198" s="56"/>
    </row>
    <row r="199" spans="1:5" x14ac:dyDescent="0.2">
      <c r="A199" s="54">
        <v>5530</v>
      </c>
      <c r="B199" s="51" t="s">
        <v>452</v>
      </c>
      <c r="C199" s="55">
        <f>SUM(C200:C204)</f>
        <v>0</v>
      </c>
      <c r="D199" s="57">
        <f t="shared" si="1"/>
        <v>0</v>
      </c>
      <c r="E199" s="56"/>
    </row>
    <row r="200" spans="1:5" x14ac:dyDescent="0.2">
      <c r="A200" s="54">
        <v>5531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5532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5533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5534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5535</v>
      </c>
      <c r="B204" s="51" t="s">
        <v>457</v>
      </c>
      <c r="C204" s="55">
        <v>0</v>
      </c>
      <c r="D204" s="57">
        <f t="shared" si="1"/>
        <v>0</v>
      </c>
      <c r="E204" s="56"/>
    </row>
    <row r="205" spans="1:5" x14ac:dyDescent="0.2">
      <c r="A205" s="54">
        <v>5540</v>
      </c>
      <c r="B205" s="51" t="s">
        <v>458</v>
      </c>
      <c r="C205" s="55">
        <f>SUM(C206)</f>
        <v>0</v>
      </c>
      <c r="D205" s="57">
        <f t="shared" si="1"/>
        <v>0</v>
      </c>
      <c r="E205" s="56"/>
    </row>
    <row r="206" spans="1:5" x14ac:dyDescent="0.2">
      <c r="A206" s="54">
        <v>5541</v>
      </c>
      <c r="B206" s="51" t="s">
        <v>458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5550</v>
      </c>
      <c r="B207" s="51" t="s">
        <v>459</v>
      </c>
      <c r="C207" s="55">
        <f>C208</f>
        <v>0</v>
      </c>
      <c r="D207" s="57">
        <f t="shared" si="1"/>
        <v>0</v>
      </c>
      <c r="E207" s="56"/>
    </row>
    <row r="208" spans="1:5" x14ac:dyDescent="0.2">
      <c r="A208" s="54">
        <v>5551</v>
      </c>
      <c r="B208" s="51" t="s">
        <v>459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5590</v>
      </c>
      <c r="B209" s="51" t="s">
        <v>460</v>
      </c>
      <c r="C209" s="55">
        <f>SUM(C210:C218)</f>
        <v>0</v>
      </c>
      <c r="D209" s="57">
        <f t="shared" si="1"/>
        <v>0</v>
      </c>
      <c r="E209" s="56"/>
    </row>
    <row r="210" spans="1:5" x14ac:dyDescent="0.2">
      <c r="A210" s="54">
        <v>5591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5592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5593</v>
      </c>
      <c r="B212" s="51" t="s">
        <v>463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5594</v>
      </c>
      <c r="B213" s="51" t="s">
        <v>522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5595</v>
      </c>
      <c r="B214" s="51" t="s">
        <v>465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5596</v>
      </c>
      <c r="B215" s="51" t="s">
        <v>358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5597</v>
      </c>
      <c r="B216" s="51" t="s">
        <v>466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5598</v>
      </c>
      <c r="B217" s="51" t="s">
        <v>523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5599</v>
      </c>
      <c r="B218" s="51" t="s">
        <v>467</v>
      </c>
      <c r="C218" s="55">
        <v>0</v>
      </c>
      <c r="D218" s="57">
        <f t="shared" si="1"/>
        <v>0</v>
      </c>
      <c r="E218" s="56"/>
    </row>
    <row r="219" spans="1:5" x14ac:dyDescent="0.2">
      <c r="A219" s="54">
        <v>5600</v>
      </c>
      <c r="B219" s="51" t="s">
        <v>80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5610</v>
      </c>
      <c r="B220" s="51" t="s">
        <v>468</v>
      </c>
      <c r="C220" s="55">
        <f>C221</f>
        <v>0</v>
      </c>
      <c r="D220" s="57">
        <f t="shared" si="1"/>
        <v>0</v>
      </c>
      <c r="E220" s="56"/>
    </row>
    <row r="221" spans="1:5" x14ac:dyDescent="0.2">
      <c r="A221" s="54">
        <v>5611</v>
      </c>
      <c r="B221" s="51" t="s">
        <v>469</v>
      </c>
      <c r="C221" s="55">
        <v>0</v>
      </c>
      <c r="D221" s="57">
        <f t="shared" si="1"/>
        <v>0</v>
      </c>
      <c r="E221" s="5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23622047244094491" right="0.23622047244094491" top="0.35433070866141736" bottom="0.35433070866141736" header="0.31496062992125984" footer="0.31496062992125984"/>
  <pageSetup scale="71" orientation="portrait" r:id="rId1"/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view="pageBreakPreview" zoomScale="110"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191</v>
      </c>
      <c r="B2" s="106" t="s">
        <v>51</v>
      </c>
    </row>
    <row r="3" spans="1:2" x14ac:dyDescent="0.2">
      <c r="A3" s="15"/>
      <c r="B3" s="119"/>
    </row>
    <row r="4" spans="1:2" ht="14.1" customHeight="1" x14ac:dyDescent="0.2">
      <c r="A4" s="120" t="s">
        <v>581</v>
      </c>
      <c r="B4" s="110" t="s">
        <v>79</v>
      </c>
    </row>
    <row r="5" spans="1:2" ht="14.1" customHeight="1" x14ac:dyDescent="0.2">
      <c r="A5" s="111"/>
      <c r="B5" s="110" t="s">
        <v>52</v>
      </c>
    </row>
    <row r="6" spans="1:2" ht="14.1" customHeight="1" x14ac:dyDescent="0.2">
      <c r="A6" s="111"/>
      <c r="B6" s="110" t="s">
        <v>149</v>
      </c>
    </row>
    <row r="7" spans="1:2" ht="14.1" customHeight="1" x14ac:dyDescent="0.2">
      <c r="A7" s="111"/>
      <c r="B7" s="110" t="s">
        <v>64</v>
      </c>
    </row>
    <row r="8" spans="1:2" x14ac:dyDescent="0.2">
      <c r="A8" s="111"/>
    </row>
    <row r="9" spans="1:2" x14ac:dyDescent="0.2">
      <c r="A9" s="120" t="s">
        <v>582</v>
      </c>
      <c r="B9" s="112" t="s">
        <v>151</v>
      </c>
    </row>
    <row r="10" spans="1:2" ht="15" customHeight="1" x14ac:dyDescent="0.2">
      <c r="A10" s="111"/>
      <c r="B10" s="121" t="s">
        <v>64</v>
      </c>
    </row>
    <row r="11" spans="1:2" x14ac:dyDescent="0.2">
      <c r="A11" s="111"/>
    </row>
    <row r="12" spans="1:2" x14ac:dyDescent="0.2">
      <c r="A12" s="120" t="s">
        <v>584</v>
      </c>
      <c r="B12" s="112" t="s">
        <v>151</v>
      </c>
    </row>
    <row r="13" spans="1:2" ht="22.5" x14ac:dyDescent="0.2">
      <c r="A13" s="111"/>
      <c r="B13" s="112" t="s">
        <v>71</v>
      </c>
    </row>
    <row r="14" spans="1:2" x14ac:dyDescent="0.2">
      <c r="A14" s="111"/>
      <c r="B14" s="121" t="s">
        <v>64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585</v>
      </c>
      <c r="B17" s="114" t="s">
        <v>72</v>
      </c>
    </row>
    <row r="18" spans="1:2" ht="15" customHeight="1" x14ac:dyDescent="0.2">
      <c r="A18" s="15"/>
      <c r="B18" s="114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25" right="0.25" top="0.75" bottom="0.75" header="0.3" footer="0.3"/>
  <pageSetup scale="77" orientation="portrait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106" zoomScaleNormal="100" zoomScaleSheetLayoutView="106" workbookViewId="0">
      <selection activeCell="J8" sqref="J8"/>
    </sheetView>
  </sheetViews>
  <sheetFormatPr baseColWidth="10" defaultColWidth="9.140625" defaultRowHeight="11.25" x14ac:dyDescent="0.2"/>
  <cols>
    <col min="1" max="1" width="10" style="30" customWidth="1"/>
    <col min="2" max="2" width="48.140625" style="30" customWidth="1"/>
    <col min="3" max="3" width="11.5703125" style="30" customWidth="1"/>
    <col min="4" max="4" width="10" style="30" customWidth="1"/>
    <col min="5" max="5" width="9.5703125" style="30" customWidth="1"/>
    <col min="6" max="16384" width="9.140625" style="30"/>
  </cols>
  <sheetData>
    <row r="1" spans="1:5" ht="18.95" customHeight="1" x14ac:dyDescent="0.2">
      <c r="A1" s="142" t="s">
        <v>628</v>
      </c>
      <c r="B1" s="142"/>
      <c r="C1" s="142"/>
      <c r="D1" s="28" t="s">
        <v>614</v>
      </c>
      <c r="E1" s="29">
        <v>2022</v>
      </c>
    </row>
    <row r="2" spans="1:5" ht="18.95" customHeight="1" x14ac:dyDescent="0.2">
      <c r="A2" s="142" t="s">
        <v>622</v>
      </c>
      <c r="B2" s="142"/>
      <c r="C2" s="142"/>
      <c r="D2" s="16" t="s">
        <v>619</v>
      </c>
      <c r="E2" s="29" t="str">
        <f>ESF!H2</f>
        <v>TRIMESTRAL</v>
      </c>
    </row>
    <row r="3" spans="1:5" ht="18.95" customHeight="1" x14ac:dyDescent="0.2">
      <c r="A3" s="142" t="s">
        <v>629</v>
      </c>
      <c r="B3" s="142"/>
      <c r="C3" s="142"/>
      <c r="D3" s="16" t="s">
        <v>620</v>
      </c>
      <c r="E3" s="29">
        <v>4</v>
      </c>
    </row>
    <row r="5" spans="1:5" x14ac:dyDescent="0.2">
      <c r="A5" s="31" t="s">
        <v>197</v>
      </c>
      <c r="B5" s="32"/>
      <c r="C5" s="32"/>
      <c r="D5" s="32"/>
      <c r="E5" s="32"/>
    </row>
    <row r="6" spans="1:5" x14ac:dyDescent="0.2">
      <c r="A6" s="32" t="s">
        <v>175</v>
      </c>
      <c r="B6" s="32"/>
      <c r="C6" s="32"/>
      <c r="D6" s="32"/>
      <c r="E6" s="32"/>
    </row>
    <row r="7" spans="1:5" x14ac:dyDescent="0.2">
      <c r="A7" s="33" t="s">
        <v>147</v>
      </c>
      <c r="B7" s="33" t="s">
        <v>144</v>
      </c>
      <c r="C7" s="33" t="s">
        <v>145</v>
      </c>
      <c r="D7" s="33" t="s">
        <v>146</v>
      </c>
      <c r="E7" s="33" t="s">
        <v>148</v>
      </c>
    </row>
    <row r="8" spans="1:5" x14ac:dyDescent="0.2">
      <c r="A8" s="34">
        <v>3110</v>
      </c>
      <c r="B8" s="30" t="s">
        <v>337</v>
      </c>
      <c r="C8" s="35">
        <v>2533056.44</v>
      </c>
    </row>
    <row r="9" spans="1:5" x14ac:dyDescent="0.2">
      <c r="A9" s="34">
        <v>3120</v>
      </c>
      <c r="B9" s="30" t="s">
        <v>470</v>
      </c>
      <c r="C9" s="35">
        <v>0</v>
      </c>
    </row>
    <row r="10" spans="1:5" x14ac:dyDescent="0.2">
      <c r="A10" s="34">
        <v>3130</v>
      </c>
      <c r="B10" s="30" t="s">
        <v>471</v>
      </c>
      <c r="C10" s="35">
        <v>0</v>
      </c>
    </row>
    <row r="12" spans="1:5" x14ac:dyDescent="0.2">
      <c r="A12" s="32" t="s">
        <v>177</v>
      </c>
      <c r="B12" s="32"/>
      <c r="C12" s="32"/>
      <c r="D12" s="32"/>
      <c r="E12" s="32"/>
    </row>
    <row r="13" spans="1:5" x14ac:dyDescent="0.2">
      <c r="A13" s="33" t="s">
        <v>147</v>
      </c>
      <c r="B13" s="33" t="s">
        <v>144</v>
      </c>
      <c r="C13" s="33" t="s">
        <v>145</v>
      </c>
      <c r="D13" s="33" t="s">
        <v>472</v>
      </c>
      <c r="E13" s="33"/>
    </row>
    <row r="14" spans="1:5" x14ac:dyDescent="0.2">
      <c r="A14" s="34">
        <v>3210</v>
      </c>
      <c r="B14" s="30" t="s">
        <v>473</v>
      </c>
      <c r="C14" s="35">
        <v>-220473.58</v>
      </c>
    </row>
    <row r="15" spans="1:5" x14ac:dyDescent="0.2">
      <c r="A15" s="34">
        <v>3220</v>
      </c>
      <c r="B15" s="30" t="s">
        <v>474</v>
      </c>
      <c r="C15" s="35">
        <v>4610940.49</v>
      </c>
    </row>
    <row r="16" spans="1:5" x14ac:dyDescent="0.2">
      <c r="A16" s="34">
        <v>3230</v>
      </c>
      <c r="B16" s="30" t="s">
        <v>475</v>
      </c>
      <c r="C16" s="35">
        <f>SUM(C17:C20)</f>
        <v>0</v>
      </c>
    </row>
    <row r="17" spans="1:3" x14ac:dyDescent="0.2">
      <c r="A17" s="34">
        <v>3231</v>
      </c>
      <c r="B17" s="30" t="s">
        <v>476</v>
      </c>
      <c r="C17" s="35">
        <v>0</v>
      </c>
    </row>
    <row r="18" spans="1:3" x14ac:dyDescent="0.2">
      <c r="A18" s="34">
        <v>3232</v>
      </c>
      <c r="B18" s="30" t="s">
        <v>477</v>
      </c>
      <c r="C18" s="35">
        <v>0</v>
      </c>
    </row>
    <row r="19" spans="1:3" x14ac:dyDescent="0.2">
      <c r="A19" s="34">
        <v>3233</v>
      </c>
      <c r="B19" s="30" t="s">
        <v>478</v>
      </c>
      <c r="C19" s="35">
        <v>0</v>
      </c>
    </row>
    <row r="20" spans="1:3" x14ac:dyDescent="0.2">
      <c r="A20" s="34">
        <v>3239</v>
      </c>
      <c r="B20" s="30" t="s">
        <v>479</v>
      </c>
      <c r="C20" s="35">
        <v>0</v>
      </c>
    </row>
    <row r="21" spans="1:3" x14ac:dyDescent="0.2">
      <c r="A21" s="34">
        <v>3240</v>
      </c>
      <c r="B21" s="30" t="s">
        <v>480</v>
      </c>
      <c r="C21" s="35">
        <f>SUM(C22:C24)</f>
        <v>0</v>
      </c>
    </row>
    <row r="22" spans="1:3" x14ac:dyDescent="0.2">
      <c r="A22" s="34">
        <v>3241</v>
      </c>
      <c r="B22" s="30" t="s">
        <v>481</v>
      </c>
      <c r="C22" s="35">
        <v>0</v>
      </c>
    </row>
    <row r="23" spans="1:3" x14ac:dyDescent="0.2">
      <c r="A23" s="34">
        <v>3242</v>
      </c>
      <c r="B23" s="30" t="s">
        <v>482</v>
      </c>
      <c r="C23" s="35">
        <v>0</v>
      </c>
    </row>
    <row r="24" spans="1:3" x14ac:dyDescent="0.2">
      <c r="A24" s="34">
        <v>3243</v>
      </c>
      <c r="B24" s="30" t="s">
        <v>483</v>
      </c>
      <c r="C24" s="35">
        <v>0</v>
      </c>
    </row>
    <row r="25" spans="1:3" x14ac:dyDescent="0.2">
      <c r="A25" s="34">
        <v>3250</v>
      </c>
      <c r="B25" s="30" t="s">
        <v>484</v>
      </c>
      <c r="C25" s="35">
        <f>SUM(C26:C27)</f>
        <v>0</v>
      </c>
    </row>
    <row r="26" spans="1:3" x14ac:dyDescent="0.2">
      <c r="A26" s="34">
        <v>3251</v>
      </c>
      <c r="B26" s="30" t="s">
        <v>485</v>
      </c>
      <c r="C26" s="35">
        <v>0</v>
      </c>
    </row>
    <row r="27" spans="1:3" x14ac:dyDescent="0.2">
      <c r="A27" s="34">
        <v>3252</v>
      </c>
      <c r="B27" s="30" t="s">
        <v>486</v>
      </c>
      <c r="C27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23622047244094491" right="0.23622047244094491" top="0.35433070866141736" bottom="0.35433070866141736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view="pageBreakPreview" zoomScale="110"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191</v>
      </c>
      <c r="B2" s="106" t="s">
        <v>51</v>
      </c>
    </row>
    <row r="4" spans="1:2" ht="15" customHeight="1" x14ac:dyDescent="0.2">
      <c r="A4" s="120" t="s">
        <v>23</v>
      </c>
      <c r="B4" s="110" t="s">
        <v>79</v>
      </c>
    </row>
    <row r="5" spans="1:2" ht="15" customHeight="1" x14ac:dyDescent="0.2">
      <c r="A5" s="120" t="s">
        <v>25</v>
      </c>
      <c r="B5" s="110" t="s">
        <v>52</v>
      </c>
    </row>
    <row r="6" spans="1:2" ht="15" customHeight="1" x14ac:dyDescent="0.2">
      <c r="B6" s="110" t="s">
        <v>176</v>
      </c>
    </row>
    <row r="7" spans="1:2" ht="15" customHeight="1" x14ac:dyDescent="0.2">
      <c r="B7" s="110" t="s">
        <v>74</v>
      </c>
    </row>
    <row r="8" spans="1:2" ht="15" customHeight="1" x14ac:dyDescent="0.2">
      <c r="B8" s="110" t="s">
        <v>75</v>
      </c>
    </row>
  </sheetData>
  <pageMargins left="0.25" right="0.25" top="0.75" bottom="0.75" header="0.3" footer="0.3"/>
  <pageSetup scale="76" orientation="portrait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topLeftCell="A25" zoomScale="91" zoomScaleNormal="100" zoomScaleSheetLayoutView="91" workbookViewId="0">
      <selection activeCell="J70" sqref="J70"/>
    </sheetView>
  </sheetViews>
  <sheetFormatPr baseColWidth="10" defaultColWidth="9.140625" defaultRowHeight="11.25" x14ac:dyDescent="0.2"/>
  <cols>
    <col min="1" max="1" width="10" style="30" customWidth="1"/>
    <col min="2" max="2" width="52.7109375" style="30" customWidth="1"/>
    <col min="3" max="3" width="11" style="30" customWidth="1"/>
    <col min="4" max="4" width="12.85546875" style="30" customWidth="1"/>
    <col min="5" max="5" width="7.7109375" style="30" customWidth="1"/>
    <col min="6" max="16384" width="9.140625" style="30"/>
  </cols>
  <sheetData>
    <row r="1" spans="1:5" s="36" customFormat="1" ht="18.95" customHeight="1" x14ac:dyDescent="0.25">
      <c r="A1" s="142" t="s">
        <v>628</v>
      </c>
      <c r="B1" s="142"/>
      <c r="C1" s="142"/>
      <c r="D1" s="28" t="s">
        <v>614</v>
      </c>
      <c r="E1" s="29">
        <v>2022</v>
      </c>
    </row>
    <row r="2" spans="1:5" s="36" customFormat="1" ht="18.95" customHeight="1" x14ac:dyDescent="0.25">
      <c r="A2" s="142" t="s">
        <v>623</v>
      </c>
      <c r="B2" s="142"/>
      <c r="C2" s="142"/>
      <c r="D2" s="16" t="s">
        <v>619</v>
      </c>
      <c r="E2" s="29" t="str">
        <f>ESF!H2</f>
        <v>TRIMESTRAL</v>
      </c>
    </row>
    <row r="3" spans="1:5" s="36" customFormat="1" ht="18.95" customHeight="1" x14ac:dyDescent="0.25">
      <c r="A3" s="142" t="s">
        <v>629</v>
      </c>
      <c r="B3" s="142"/>
      <c r="C3" s="142"/>
      <c r="D3" s="16" t="s">
        <v>620</v>
      </c>
      <c r="E3" s="29">
        <v>4</v>
      </c>
    </row>
    <row r="4" spans="1:5" x14ac:dyDescent="0.2">
      <c r="A4" s="31" t="s">
        <v>197</v>
      </c>
      <c r="B4" s="32"/>
      <c r="C4" s="32"/>
      <c r="D4" s="32"/>
      <c r="E4" s="32"/>
    </row>
    <row r="6" spans="1:5" x14ac:dyDescent="0.2">
      <c r="A6" s="32" t="s">
        <v>178</v>
      </c>
      <c r="B6" s="32"/>
      <c r="C6" s="32"/>
      <c r="D6" s="32"/>
      <c r="E6" s="32"/>
    </row>
    <row r="7" spans="1:5" x14ac:dyDescent="0.2">
      <c r="A7" s="33" t="s">
        <v>147</v>
      </c>
      <c r="B7" s="33" t="s">
        <v>144</v>
      </c>
      <c r="C7" s="33" t="s">
        <v>180</v>
      </c>
      <c r="D7" s="33" t="s">
        <v>181</v>
      </c>
      <c r="E7" s="33"/>
    </row>
    <row r="8" spans="1:5" s="171" customFormat="1" x14ac:dyDescent="0.2">
      <c r="A8" s="170">
        <v>1111</v>
      </c>
      <c r="B8" s="171" t="s">
        <v>487</v>
      </c>
      <c r="C8" s="172">
        <v>0</v>
      </c>
      <c r="D8" s="172">
        <v>0</v>
      </c>
    </row>
    <row r="9" spans="1:5" s="171" customFormat="1" x14ac:dyDescent="0.2">
      <c r="A9" s="170">
        <v>1112</v>
      </c>
      <c r="B9" s="171" t="s">
        <v>488</v>
      </c>
      <c r="C9" s="172">
        <v>0</v>
      </c>
      <c r="D9" s="172">
        <v>0</v>
      </c>
    </row>
    <row r="10" spans="1:5" s="171" customFormat="1" x14ac:dyDescent="0.2">
      <c r="A10" s="170">
        <v>1113</v>
      </c>
      <c r="B10" s="171" t="s">
        <v>489</v>
      </c>
      <c r="C10" s="172">
        <v>1143455.8799999999</v>
      </c>
      <c r="D10" s="172">
        <v>1706485.93</v>
      </c>
    </row>
    <row r="11" spans="1:5" s="171" customFormat="1" x14ac:dyDescent="0.2">
      <c r="A11" s="170">
        <v>1114</v>
      </c>
      <c r="B11" s="171" t="s">
        <v>198</v>
      </c>
      <c r="C11" s="172">
        <v>0</v>
      </c>
      <c r="D11" s="172">
        <v>0</v>
      </c>
    </row>
    <row r="12" spans="1:5" s="171" customFormat="1" x14ac:dyDescent="0.2">
      <c r="A12" s="170">
        <v>1115</v>
      </c>
      <c r="B12" s="171" t="s">
        <v>199</v>
      </c>
      <c r="C12" s="172">
        <v>0</v>
      </c>
      <c r="D12" s="172">
        <v>0</v>
      </c>
    </row>
    <row r="13" spans="1:5" s="171" customFormat="1" x14ac:dyDescent="0.2">
      <c r="A13" s="170">
        <v>1116</v>
      </c>
      <c r="B13" s="171" t="s">
        <v>490</v>
      </c>
      <c r="C13" s="172">
        <v>0</v>
      </c>
      <c r="D13" s="172">
        <v>0</v>
      </c>
    </row>
    <row r="14" spans="1:5" s="171" customFormat="1" x14ac:dyDescent="0.2">
      <c r="A14" s="170">
        <v>1119</v>
      </c>
      <c r="B14" s="171" t="s">
        <v>491</v>
      </c>
      <c r="C14" s="172">
        <v>0</v>
      </c>
      <c r="D14" s="172">
        <v>0</v>
      </c>
    </row>
    <row r="15" spans="1:5" s="171" customFormat="1" x14ac:dyDescent="0.2">
      <c r="A15" s="170">
        <v>1110</v>
      </c>
      <c r="B15" s="171" t="s">
        <v>492</v>
      </c>
      <c r="C15" s="172">
        <f>SUM(C8:C14)</f>
        <v>1143455.8799999999</v>
      </c>
      <c r="D15" s="172">
        <f>SUM(D8:D14)</f>
        <v>1706485.93</v>
      </c>
    </row>
    <row r="16" spans="1:5" s="171" customFormat="1" x14ac:dyDescent="0.2"/>
    <row r="17" spans="1:5" s="171" customFormat="1" x14ac:dyDescent="0.2"/>
    <row r="18" spans="1:5" s="171" customFormat="1" ht="45" x14ac:dyDescent="0.2">
      <c r="A18" s="173" t="s">
        <v>179</v>
      </c>
      <c r="B18" s="173"/>
      <c r="C18" s="173"/>
      <c r="D18" s="173"/>
      <c r="E18" s="173"/>
    </row>
    <row r="19" spans="1:5" s="171" customFormat="1" x14ac:dyDescent="0.2">
      <c r="A19" s="174" t="s">
        <v>147</v>
      </c>
      <c r="B19" s="174" t="s">
        <v>144</v>
      </c>
      <c r="C19" s="174" t="s">
        <v>145</v>
      </c>
      <c r="D19" s="174" t="s">
        <v>493</v>
      </c>
      <c r="E19" s="174" t="s">
        <v>182</v>
      </c>
    </row>
    <row r="20" spans="1:5" s="171" customFormat="1" x14ac:dyDescent="0.2">
      <c r="A20" s="170">
        <v>1230</v>
      </c>
      <c r="B20" s="171" t="s">
        <v>231</v>
      </c>
      <c r="C20" s="172">
        <f>SUM(C21:C27)</f>
        <v>3483460.55</v>
      </c>
    </row>
    <row r="21" spans="1:5" s="171" customFormat="1" x14ac:dyDescent="0.2">
      <c r="A21" s="170">
        <v>1231</v>
      </c>
      <c r="B21" s="171" t="s">
        <v>232</v>
      </c>
      <c r="C21" s="172">
        <v>1824672.12</v>
      </c>
    </row>
    <row r="22" spans="1:5" s="171" customFormat="1" x14ac:dyDescent="0.2">
      <c r="A22" s="170">
        <v>1232</v>
      </c>
      <c r="B22" s="171" t="s">
        <v>233</v>
      </c>
      <c r="C22" s="172">
        <v>0</v>
      </c>
    </row>
    <row r="23" spans="1:5" s="171" customFormat="1" x14ac:dyDescent="0.2">
      <c r="A23" s="170">
        <v>1233</v>
      </c>
      <c r="B23" s="171" t="s">
        <v>234</v>
      </c>
      <c r="C23" s="172">
        <v>1658788.43</v>
      </c>
    </row>
    <row r="24" spans="1:5" s="171" customFormat="1" x14ac:dyDescent="0.2">
      <c r="A24" s="170">
        <v>1234</v>
      </c>
      <c r="B24" s="171" t="s">
        <v>235</v>
      </c>
      <c r="C24" s="172">
        <v>0</v>
      </c>
    </row>
    <row r="25" spans="1:5" s="171" customFormat="1" x14ac:dyDescent="0.2">
      <c r="A25" s="170">
        <v>1235</v>
      </c>
      <c r="B25" s="171" t="s">
        <v>236</v>
      </c>
      <c r="C25" s="172">
        <v>0</v>
      </c>
    </row>
    <row r="26" spans="1:5" s="171" customFormat="1" x14ac:dyDescent="0.2">
      <c r="A26" s="170">
        <v>1236</v>
      </c>
      <c r="B26" s="171" t="s">
        <v>237</v>
      </c>
      <c r="C26" s="172">
        <v>0</v>
      </c>
    </row>
    <row r="27" spans="1:5" s="171" customFormat="1" x14ac:dyDescent="0.2">
      <c r="A27" s="170">
        <v>1239</v>
      </c>
      <c r="B27" s="171" t="s">
        <v>238</v>
      </c>
      <c r="C27" s="172">
        <v>0</v>
      </c>
    </row>
    <row r="28" spans="1:5" s="171" customFormat="1" x14ac:dyDescent="0.2">
      <c r="A28" s="170">
        <v>1240</v>
      </c>
      <c r="B28" s="171" t="s">
        <v>239</v>
      </c>
      <c r="C28" s="172">
        <f>SUM(C29:C36)</f>
        <v>4277599.43</v>
      </c>
    </row>
    <row r="29" spans="1:5" s="171" customFormat="1" x14ac:dyDescent="0.2">
      <c r="A29" s="170">
        <v>1241</v>
      </c>
      <c r="B29" s="171" t="s">
        <v>240</v>
      </c>
      <c r="C29" s="172">
        <v>1293932.1399999999</v>
      </c>
    </row>
    <row r="30" spans="1:5" s="171" customFormat="1" x14ac:dyDescent="0.2">
      <c r="A30" s="170">
        <v>1242</v>
      </c>
      <c r="B30" s="171" t="s">
        <v>241</v>
      </c>
      <c r="C30" s="172">
        <v>256306.9</v>
      </c>
    </row>
    <row r="31" spans="1:5" s="171" customFormat="1" x14ac:dyDescent="0.2">
      <c r="A31" s="170">
        <v>1243</v>
      </c>
      <c r="B31" s="171" t="s">
        <v>242</v>
      </c>
      <c r="C31" s="172">
        <v>79506.16</v>
      </c>
    </row>
    <row r="32" spans="1:5" s="171" customFormat="1" x14ac:dyDescent="0.2">
      <c r="A32" s="170">
        <v>1244</v>
      </c>
      <c r="B32" s="171" t="s">
        <v>243</v>
      </c>
      <c r="C32" s="172">
        <v>2479992.65</v>
      </c>
    </row>
    <row r="33" spans="1:5" s="171" customFormat="1" x14ac:dyDescent="0.2">
      <c r="A33" s="170">
        <v>1245</v>
      </c>
      <c r="B33" s="171" t="s">
        <v>244</v>
      </c>
      <c r="C33" s="172">
        <v>0</v>
      </c>
    </row>
    <row r="34" spans="1:5" s="171" customFormat="1" x14ac:dyDescent="0.2">
      <c r="A34" s="170">
        <v>1246</v>
      </c>
      <c r="B34" s="171" t="s">
        <v>245</v>
      </c>
      <c r="C34" s="172">
        <v>99621.78</v>
      </c>
    </row>
    <row r="35" spans="1:5" s="171" customFormat="1" x14ac:dyDescent="0.2">
      <c r="A35" s="170">
        <v>1247</v>
      </c>
      <c r="B35" s="171" t="s">
        <v>246</v>
      </c>
      <c r="C35" s="172">
        <v>68239.8</v>
      </c>
    </row>
    <row r="36" spans="1:5" s="171" customFormat="1" x14ac:dyDescent="0.2">
      <c r="A36" s="170">
        <v>1248</v>
      </c>
      <c r="B36" s="171" t="s">
        <v>247</v>
      </c>
      <c r="C36" s="172">
        <v>0</v>
      </c>
    </row>
    <row r="37" spans="1:5" s="171" customFormat="1" x14ac:dyDescent="0.2">
      <c r="A37" s="170">
        <v>1250</v>
      </c>
      <c r="B37" s="171" t="s">
        <v>249</v>
      </c>
      <c r="C37" s="172">
        <f>SUM(C38:C42)</f>
        <v>0</v>
      </c>
    </row>
    <row r="38" spans="1:5" s="171" customFormat="1" x14ac:dyDescent="0.2">
      <c r="A38" s="170">
        <v>1251</v>
      </c>
      <c r="B38" s="171" t="s">
        <v>250</v>
      </c>
      <c r="C38" s="172">
        <v>0</v>
      </c>
    </row>
    <row r="39" spans="1:5" s="171" customFormat="1" x14ac:dyDescent="0.2">
      <c r="A39" s="170">
        <v>1252</v>
      </c>
      <c r="B39" s="171" t="s">
        <v>251</v>
      </c>
      <c r="C39" s="172">
        <v>0</v>
      </c>
    </row>
    <row r="40" spans="1:5" s="171" customFormat="1" x14ac:dyDescent="0.2">
      <c r="A40" s="170">
        <v>1253</v>
      </c>
      <c r="B40" s="171" t="s">
        <v>252</v>
      </c>
      <c r="C40" s="172">
        <v>0</v>
      </c>
    </row>
    <row r="41" spans="1:5" s="171" customFormat="1" x14ac:dyDescent="0.2">
      <c r="A41" s="170">
        <v>1254</v>
      </c>
      <c r="B41" s="171" t="s">
        <v>253</v>
      </c>
      <c r="C41" s="172">
        <v>0</v>
      </c>
    </row>
    <row r="42" spans="1:5" s="171" customFormat="1" x14ac:dyDescent="0.2">
      <c r="A42" s="170">
        <v>1259</v>
      </c>
      <c r="B42" s="171" t="s">
        <v>254</v>
      </c>
      <c r="C42" s="172">
        <v>0</v>
      </c>
    </row>
    <row r="43" spans="1:5" s="171" customFormat="1" x14ac:dyDescent="0.2"/>
    <row r="44" spans="1:5" s="171" customFormat="1" ht="56.25" x14ac:dyDescent="0.2">
      <c r="A44" s="173" t="s">
        <v>187</v>
      </c>
      <c r="B44" s="173"/>
      <c r="C44" s="173"/>
      <c r="D44" s="173"/>
      <c r="E44" s="173"/>
    </row>
    <row r="45" spans="1:5" s="171" customFormat="1" ht="22.5" x14ac:dyDescent="0.2">
      <c r="A45" s="174" t="s">
        <v>147</v>
      </c>
      <c r="B45" s="174" t="s">
        <v>144</v>
      </c>
      <c r="C45" s="174" t="s">
        <v>595</v>
      </c>
      <c r="D45" s="174" t="s">
        <v>180</v>
      </c>
      <c r="E45" s="174"/>
    </row>
    <row r="46" spans="1:5" s="171" customFormat="1" x14ac:dyDescent="0.2">
      <c r="A46" s="170">
        <v>5500</v>
      </c>
      <c r="B46" s="171" t="s">
        <v>441</v>
      </c>
      <c r="C46" s="172">
        <f>C47+C56+C59+C65+C67+C69</f>
        <v>0</v>
      </c>
      <c r="D46" s="172">
        <f>D47+D56+D59+D65+D67+D69</f>
        <v>253792.02</v>
      </c>
    </row>
    <row r="47" spans="1:5" s="171" customFormat="1" x14ac:dyDescent="0.2">
      <c r="A47" s="170">
        <v>5510</v>
      </c>
      <c r="B47" s="171" t="s">
        <v>442</v>
      </c>
      <c r="C47" s="172">
        <f>SUM(C48:C55)</f>
        <v>0</v>
      </c>
      <c r="D47" s="172">
        <f>SUM(D48:D55)</f>
        <v>253792.02</v>
      </c>
    </row>
    <row r="48" spans="1:5" s="171" customFormat="1" x14ac:dyDescent="0.2">
      <c r="A48" s="170">
        <v>5511</v>
      </c>
      <c r="B48" s="171" t="s">
        <v>443</v>
      </c>
      <c r="C48" s="172">
        <v>0</v>
      </c>
      <c r="D48" s="172">
        <v>0</v>
      </c>
    </row>
    <row r="49" spans="1:4" s="171" customFormat="1" x14ac:dyDescent="0.2">
      <c r="A49" s="170">
        <v>5512</v>
      </c>
      <c r="B49" s="171" t="s">
        <v>444</v>
      </c>
      <c r="C49" s="172">
        <v>0</v>
      </c>
      <c r="D49" s="172">
        <v>0</v>
      </c>
    </row>
    <row r="50" spans="1:4" s="171" customFormat="1" x14ac:dyDescent="0.2">
      <c r="A50" s="170">
        <v>5513</v>
      </c>
      <c r="B50" s="171" t="s">
        <v>445</v>
      </c>
      <c r="C50" s="172">
        <v>0</v>
      </c>
      <c r="D50" s="172">
        <v>58626.28</v>
      </c>
    </row>
    <row r="51" spans="1:4" s="171" customFormat="1" x14ac:dyDescent="0.2">
      <c r="A51" s="170">
        <v>5514</v>
      </c>
      <c r="B51" s="171" t="s">
        <v>446</v>
      </c>
      <c r="C51" s="172">
        <v>0</v>
      </c>
      <c r="D51" s="172">
        <v>0</v>
      </c>
    </row>
    <row r="52" spans="1:4" s="171" customFormat="1" x14ac:dyDescent="0.2">
      <c r="A52" s="170">
        <v>5515</v>
      </c>
      <c r="B52" s="171" t="s">
        <v>447</v>
      </c>
      <c r="C52" s="172">
        <v>0</v>
      </c>
      <c r="D52" s="172">
        <v>195165.74</v>
      </c>
    </row>
    <row r="53" spans="1:4" s="171" customFormat="1" x14ac:dyDescent="0.2">
      <c r="A53" s="170">
        <v>5516</v>
      </c>
      <c r="B53" s="171" t="s">
        <v>448</v>
      </c>
      <c r="C53" s="172">
        <v>0</v>
      </c>
      <c r="D53" s="172">
        <v>0</v>
      </c>
    </row>
    <row r="54" spans="1:4" s="171" customFormat="1" x14ac:dyDescent="0.2">
      <c r="A54" s="170">
        <v>5517</v>
      </c>
      <c r="B54" s="171" t="s">
        <v>449</v>
      </c>
      <c r="C54" s="172">
        <v>0</v>
      </c>
      <c r="D54" s="172">
        <v>0</v>
      </c>
    </row>
    <row r="55" spans="1:4" s="171" customFormat="1" x14ac:dyDescent="0.2">
      <c r="A55" s="170">
        <v>5518</v>
      </c>
      <c r="B55" s="171" t="s">
        <v>82</v>
      </c>
      <c r="C55" s="172">
        <v>0</v>
      </c>
      <c r="D55" s="172">
        <v>0</v>
      </c>
    </row>
    <row r="56" spans="1:4" s="171" customFormat="1" x14ac:dyDescent="0.2">
      <c r="A56" s="170">
        <v>5520</v>
      </c>
      <c r="B56" s="171" t="s">
        <v>81</v>
      </c>
      <c r="C56" s="172">
        <f>SUM(C57:C58)</f>
        <v>0</v>
      </c>
      <c r="D56" s="172">
        <f>SUM(D57:D58)</f>
        <v>0</v>
      </c>
    </row>
    <row r="57" spans="1:4" s="171" customFormat="1" x14ac:dyDescent="0.2">
      <c r="A57" s="170">
        <v>5521</v>
      </c>
      <c r="B57" s="171" t="s">
        <v>450</v>
      </c>
      <c r="C57" s="172">
        <v>0</v>
      </c>
      <c r="D57" s="172">
        <v>0</v>
      </c>
    </row>
    <row r="58" spans="1:4" s="171" customFormat="1" x14ac:dyDescent="0.2">
      <c r="A58" s="170">
        <v>5522</v>
      </c>
      <c r="B58" s="171" t="s">
        <v>451</v>
      </c>
      <c r="C58" s="172">
        <v>0</v>
      </c>
      <c r="D58" s="172">
        <v>0</v>
      </c>
    </row>
    <row r="59" spans="1:4" s="171" customFormat="1" x14ac:dyDescent="0.2">
      <c r="A59" s="170">
        <v>5530</v>
      </c>
      <c r="B59" s="171" t="s">
        <v>452</v>
      </c>
      <c r="C59" s="172">
        <f>SUM(C60:C64)</f>
        <v>0</v>
      </c>
      <c r="D59" s="172">
        <f>SUM(D60:D64)</f>
        <v>0</v>
      </c>
    </row>
    <row r="60" spans="1:4" s="171" customFormat="1" x14ac:dyDescent="0.2">
      <c r="A60" s="170">
        <v>5531</v>
      </c>
      <c r="B60" s="171" t="s">
        <v>453</v>
      </c>
      <c r="C60" s="172">
        <v>0</v>
      </c>
      <c r="D60" s="172">
        <v>0</v>
      </c>
    </row>
    <row r="61" spans="1:4" s="171" customFormat="1" x14ac:dyDescent="0.2">
      <c r="A61" s="170">
        <v>5532</v>
      </c>
      <c r="B61" s="171" t="s">
        <v>454</v>
      </c>
      <c r="C61" s="172">
        <v>0</v>
      </c>
      <c r="D61" s="172">
        <v>0</v>
      </c>
    </row>
    <row r="62" spans="1:4" s="171" customFormat="1" x14ac:dyDescent="0.2">
      <c r="A62" s="170">
        <v>5533</v>
      </c>
      <c r="B62" s="171" t="s">
        <v>455</v>
      </c>
      <c r="C62" s="172">
        <v>0</v>
      </c>
      <c r="D62" s="172">
        <v>0</v>
      </c>
    </row>
    <row r="63" spans="1:4" s="171" customFormat="1" x14ac:dyDescent="0.2">
      <c r="A63" s="170">
        <v>5534</v>
      </c>
      <c r="B63" s="171" t="s">
        <v>456</v>
      </c>
      <c r="C63" s="172">
        <v>0</v>
      </c>
      <c r="D63" s="172">
        <v>0</v>
      </c>
    </row>
    <row r="64" spans="1:4" s="171" customFormat="1" x14ac:dyDescent="0.2">
      <c r="A64" s="170">
        <v>5535</v>
      </c>
      <c r="B64" s="171" t="s">
        <v>457</v>
      </c>
      <c r="C64" s="172">
        <v>0</v>
      </c>
      <c r="D64" s="172">
        <v>0</v>
      </c>
    </row>
    <row r="65" spans="1:4" s="176" customFormat="1" ht="26.25" customHeight="1" x14ac:dyDescent="0.25">
      <c r="A65" s="175">
        <v>5540</v>
      </c>
      <c r="B65" s="176" t="s">
        <v>458</v>
      </c>
      <c r="C65" s="177">
        <f>SUM(C66)</f>
        <v>0</v>
      </c>
      <c r="D65" s="177">
        <f>SUM(D66)</f>
        <v>0</v>
      </c>
    </row>
    <row r="66" spans="1:4" s="176" customFormat="1" ht="23.25" customHeight="1" x14ac:dyDescent="0.25">
      <c r="A66" s="175">
        <v>5541</v>
      </c>
      <c r="B66" s="176" t="s">
        <v>458</v>
      </c>
      <c r="C66" s="177">
        <v>0</v>
      </c>
      <c r="D66" s="177">
        <v>0</v>
      </c>
    </row>
    <row r="67" spans="1:4" s="171" customFormat="1" x14ac:dyDescent="0.2">
      <c r="A67" s="170">
        <v>5550</v>
      </c>
      <c r="B67" s="171" t="s">
        <v>459</v>
      </c>
      <c r="C67" s="172">
        <f>SUM(C68)</f>
        <v>0</v>
      </c>
      <c r="D67" s="172">
        <f>SUM(D68)</f>
        <v>0</v>
      </c>
    </row>
    <row r="68" spans="1:4" s="171" customFormat="1" x14ac:dyDescent="0.2">
      <c r="A68" s="170">
        <v>5551</v>
      </c>
      <c r="B68" s="171" t="s">
        <v>459</v>
      </c>
      <c r="C68" s="172">
        <v>0</v>
      </c>
      <c r="D68" s="172">
        <v>0</v>
      </c>
    </row>
    <row r="69" spans="1:4" s="171" customFormat="1" x14ac:dyDescent="0.2">
      <c r="A69" s="170">
        <v>5590</v>
      </c>
      <c r="B69" s="171" t="s">
        <v>460</v>
      </c>
      <c r="C69" s="172">
        <f>SUM(C70:C77)</f>
        <v>0</v>
      </c>
      <c r="D69" s="172">
        <f>SUM(D70:D77)</f>
        <v>0</v>
      </c>
    </row>
    <row r="70" spans="1:4" s="171" customFormat="1" x14ac:dyDescent="0.2">
      <c r="A70" s="170">
        <v>5591</v>
      </c>
      <c r="B70" s="171" t="s">
        <v>461</v>
      </c>
      <c r="C70" s="172">
        <v>0</v>
      </c>
      <c r="D70" s="172">
        <v>0</v>
      </c>
    </row>
    <row r="71" spans="1:4" s="171" customFormat="1" x14ac:dyDescent="0.2">
      <c r="A71" s="170">
        <v>5592</v>
      </c>
      <c r="B71" s="171" t="s">
        <v>462</v>
      </c>
      <c r="C71" s="172">
        <v>0</v>
      </c>
      <c r="D71" s="172">
        <v>0</v>
      </c>
    </row>
    <row r="72" spans="1:4" s="171" customFormat="1" x14ac:dyDescent="0.2">
      <c r="A72" s="170">
        <v>5593</v>
      </c>
      <c r="B72" s="171" t="s">
        <v>463</v>
      </c>
      <c r="C72" s="172">
        <v>0</v>
      </c>
      <c r="D72" s="172">
        <v>0</v>
      </c>
    </row>
    <row r="73" spans="1:4" s="171" customFormat="1" x14ac:dyDescent="0.2">
      <c r="A73" s="170">
        <v>5594</v>
      </c>
      <c r="B73" s="171" t="s">
        <v>464</v>
      </c>
      <c r="C73" s="172">
        <v>0</v>
      </c>
      <c r="D73" s="172">
        <v>0</v>
      </c>
    </row>
    <row r="74" spans="1:4" s="171" customFormat="1" x14ac:dyDescent="0.2">
      <c r="A74" s="170">
        <v>5595</v>
      </c>
      <c r="B74" s="171" t="s">
        <v>465</v>
      </c>
      <c r="C74" s="172">
        <v>0</v>
      </c>
      <c r="D74" s="172">
        <v>0</v>
      </c>
    </row>
    <row r="75" spans="1:4" s="171" customFormat="1" x14ac:dyDescent="0.2">
      <c r="A75" s="170">
        <v>5596</v>
      </c>
      <c r="B75" s="171" t="s">
        <v>358</v>
      </c>
      <c r="C75" s="172">
        <v>0</v>
      </c>
      <c r="D75" s="172">
        <v>0</v>
      </c>
    </row>
    <row r="76" spans="1:4" s="171" customFormat="1" x14ac:dyDescent="0.2">
      <c r="A76" s="170">
        <v>5597</v>
      </c>
      <c r="B76" s="171" t="s">
        <v>466</v>
      </c>
      <c r="C76" s="172">
        <v>0</v>
      </c>
      <c r="D76" s="172">
        <v>0</v>
      </c>
    </row>
    <row r="77" spans="1:4" s="171" customFormat="1" x14ac:dyDescent="0.2">
      <c r="A77" s="170">
        <v>5599</v>
      </c>
      <c r="B77" s="171" t="s">
        <v>467</v>
      </c>
      <c r="C77" s="172">
        <v>0</v>
      </c>
      <c r="D77" s="172">
        <v>0</v>
      </c>
    </row>
    <row r="78" spans="1:4" s="171" customFormat="1" x14ac:dyDescent="0.2">
      <c r="A78" s="170">
        <v>5600</v>
      </c>
      <c r="B78" s="171" t="s">
        <v>80</v>
      </c>
      <c r="C78" s="172">
        <f>C79</f>
        <v>0</v>
      </c>
      <c r="D78" s="172">
        <f>SUM(D79:D80)</f>
        <v>0</v>
      </c>
    </row>
    <row r="79" spans="1:4" s="171" customFormat="1" x14ac:dyDescent="0.2">
      <c r="A79" s="170">
        <v>5610</v>
      </c>
      <c r="B79" s="171" t="s">
        <v>468</v>
      </c>
      <c r="C79" s="172">
        <f>C80</f>
        <v>0</v>
      </c>
      <c r="D79" s="172">
        <v>0</v>
      </c>
    </row>
    <row r="80" spans="1:4" s="171" customFormat="1" x14ac:dyDescent="0.2">
      <c r="A80" s="170">
        <v>5611</v>
      </c>
      <c r="B80" s="171" t="s">
        <v>469</v>
      </c>
      <c r="C80" s="172">
        <v>0</v>
      </c>
      <c r="D80" s="17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rintOptions horizontalCentered="1"/>
  <pageMargins left="0.25" right="0.25" top="0.75" bottom="0.75" header="0.3" footer="0.3"/>
  <pageSetup orientation="portrait" r:id="rId1"/>
  <rowBreaks count="1" manualBreakCount="1">
    <brk id="43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191</v>
      </c>
      <c r="B2" s="106" t="s">
        <v>51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79</v>
      </c>
    </row>
    <row r="5" spans="1:2" ht="14.1" customHeight="1" x14ac:dyDescent="0.2">
      <c r="B5" s="110" t="s">
        <v>52</v>
      </c>
    </row>
    <row r="6" spans="1:2" ht="14.1" customHeight="1" x14ac:dyDescent="0.2">
      <c r="B6" s="110" t="s">
        <v>152</v>
      </c>
    </row>
    <row r="7" spans="1:2" ht="14.1" customHeight="1" x14ac:dyDescent="0.2">
      <c r="B7" s="110" t="s">
        <v>153</v>
      </c>
    </row>
    <row r="8" spans="1:2" ht="14.1" customHeight="1" x14ac:dyDescent="0.2"/>
    <row r="9" spans="1:2" x14ac:dyDescent="0.2">
      <c r="A9" s="120" t="s">
        <v>29</v>
      </c>
      <c r="B9" s="112" t="s">
        <v>602</v>
      </c>
    </row>
    <row r="10" spans="1:2" ht="15" customHeight="1" x14ac:dyDescent="0.2">
      <c r="B10" s="112" t="s">
        <v>76</v>
      </c>
    </row>
    <row r="11" spans="1:2" ht="15" customHeight="1" x14ac:dyDescent="0.2">
      <c r="B11" s="122" t="s">
        <v>196</v>
      </c>
    </row>
    <row r="12" spans="1:2" ht="15" customHeight="1" x14ac:dyDescent="0.2"/>
    <row r="13" spans="1:2" x14ac:dyDescent="0.2">
      <c r="A13" s="120" t="s">
        <v>77</v>
      </c>
      <c r="B13" s="110" t="s">
        <v>603</v>
      </c>
    </row>
    <row r="14" spans="1:2" ht="15" customHeight="1" x14ac:dyDescent="0.2">
      <c r="B14" s="110" t="s">
        <v>604</v>
      </c>
    </row>
    <row r="15" spans="1:2" ht="15" customHeight="1" x14ac:dyDescent="0.2"/>
  </sheetData>
  <pageMargins left="0.25" right="0.25" top="0.75" bottom="0.75" header="0.3" footer="0.3"/>
  <pageSetup scale="75" orientation="portrait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EFE!Área_de_impresión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2023-01-23T15:32:22Z</cp:lastPrinted>
  <dcterms:created xsi:type="dcterms:W3CDTF">2012-12-11T20:36:24Z</dcterms:created>
  <dcterms:modified xsi:type="dcterms:W3CDTF">2023-01-23T15:32:45Z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