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DIF 2023\SIRET\1er trim\"/>
    </mc:Choice>
  </mc:AlternateContent>
  <bookViews>
    <workbookView xWindow="0" yWindow="0" windowWidth="28800" windowHeight="1233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2" l="1"/>
  <c r="B47" i="2"/>
  <c r="B31" i="2"/>
  <c r="C31" i="2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3" i="8"/>
  <c r="D23" i="8"/>
  <c r="E23" i="8"/>
  <c r="F23" i="8"/>
  <c r="G23" i="8"/>
  <c r="B23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33" i="8" l="1"/>
  <c r="F33" i="8"/>
  <c r="G28" i="7"/>
  <c r="C9" i="7"/>
  <c r="F79" i="2"/>
  <c r="E79" i="2"/>
  <c r="F47" i="2"/>
  <c r="F59" i="2" s="1"/>
  <c r="E47" i="2"/>
  <c r="E59" i="2" s="1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33" i="8"/>
  <c r="D33" i="8"/>
  <c r="C33" i="8"/>
  <c r="G33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C159" i="7"/>
  <c r="G9" i="7"/>
  <c r="F81" i="2"/>
  <c r="E81" i="2"/>
  <c r="B77" i="9"/>
  <c r="F77" i="9"/>
  <c r="D159" i="7"/>
  <c r="G84" i="7"/>
  <c r="G42" i="6"/>
  <c r="G70" i="6"/>
  <c r="G159" i="7" l="1"/>
  <c r="B38" i="2"/>
  <c r="C25" i="2"/>
  <c r="B25" i="2"/>
  <c r="C17" i="2"/>
  <c r="B17" i="2"/>
  <c r="C9" i="2"/>
  <c r="B9" i="2"/>
  <c r="C62" i="2" l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<sst xmlns="http://schemas.openxmlformats.org/spreadsheetml/2006/main" count="824" uniqueCount="572">
  <si>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</si>
  <si>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</si>
  <si>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</si>
  <si>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</si>
  <si>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</si>
  <si>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</si>
  <si>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</si>
  <si>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</si>
  <si>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</si>
  <si>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</si>
  <si>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</si>
  <si>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</si>
  <si>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</si>
  <si>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</si>
  <si>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</si>
  <si>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</si>
  <si>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</si>
  <si>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</si>
  <si>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</si>
  <si>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</si>
  <si>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</si>
  <si>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</si>
  <si>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</si>
  <si>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</si>
  <si>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</si>
  <si>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</si>
  <si>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</si>
  <si>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</si>
  <si>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</si>
  <si>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</si>
  <si>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</si>
  <si>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</si>
  <si>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</si>
  <si>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</si>
  <si>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</si>
  <si>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</si>
  <si>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</si>
  <si>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</si>
  <si>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</si>
  <si>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</si>
  <si>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</si>
  <si>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</si>
  <si>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</si>
  <si>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</si>
  <si>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</si>
  <si>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</si>
  <si>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</si>
  <si>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</si>
  <si>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</si>
  <si>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</si>
  <si>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</si>
  <si>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</si>
  <si>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</si>
  <si>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</si>
  <si>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</si>
  <si>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</si>
  <si>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</si>
  <si>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</si>
  <si>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</si>
  <si>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</si>
  <si>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</si>
  <si>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</si>
  <si>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</si>
  <si>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</si>
  <si>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</si>
  <si>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</si>
  <si>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</si>
  <si>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</si>
  <si>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</si>
  <si>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</si>
  <si>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</si>
  <si>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</si>
  <si>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</si>
  <si>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</si>
  <si>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</si>
  <si>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</si>
  <si>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</si>
  <si>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</si>
  <si>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</si>
  <si>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</si>
  <si>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</si>
  <si>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</si>
  <si>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</si>
  <si>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</si>
  <si>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</si>
  <si>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</si>
  <si>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</si>
  <si>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</si>
  <si>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</si>
  <si>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</si>
  <si>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</si>
  <si>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</si>
  <si>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</si>
  <si>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</si>
  <si>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</si>
  <si>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</si>
  <si>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</si>
  <si>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</si>
  <si>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</si>
  <si>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</si>
  <si>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</si>
  <si>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</si>
  <si>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</si>
  <si>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</si>
  <si>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</si>
  <si>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</si>
  <si>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</si>
  <si>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</si>
  <si>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</si>
  <si>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</si>
  <si>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</si>
  <si>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</si>
  <si>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</si>
  <si>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</si>
  <si>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</si>
  <si>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</si>
  <si>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</si>
  <si>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</si>
  <si>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</si>
  <si>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</si>
  <si>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</si>
  <si>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</si>
  <si>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</si>
  <si>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</si>
  <si>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</si>
  <si>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</si>
  <si>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</si>
  <si>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</si>
  <si>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</si>
  <si>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</si>
  <si>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</si>
  <si>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</si>
  <si>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</si>
  <si>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</si>
  <si>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</si>
  <si>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</si>
  <si>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</si>
  <si>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</si>
  <si>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</si>
  <si>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</si>
  <si>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</si>
  <si>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</si>
  <si>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</si>
  <si>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</si>
  <si>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</si>
  <si>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</si>
  <si>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</si>
  <si>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</si>
  <si>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</si>
  <si>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</si>
  <si>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</si>
  <si>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</si>
  <si>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</si>
  <si>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</si>
  <si>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</si>
  <si>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</si>
  <si>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</si>
  <si>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</si>
  <si>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</si>
  <si>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</si>
  <si>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</si>
  <si>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</si>
  <si>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</si>
  <si>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</si>
  <si>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</si>
  <si>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</si>
  <si>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</si>
  <si>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</si>
  <si>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</si>
  <si>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</si>
  <si>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</si>
  <si>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</si>
  <si>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</si>
  <si>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</si>
  <si>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</si>
  <si>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</si>
  <si>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</si>
  <si>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</si>
  <si>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</si>
  <si>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</si>
  <si>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</si>
  <si>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</si>
  <si>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</si>
  <si>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</si>
  <si>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</si>
  <si>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</si>
  <si>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</si>
  <si>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</si>
  <si>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</si>
  <si>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</si>
  <si>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</si>
  <si>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</si>
  <si>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</si>
  <si>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</si>
  <si>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</si>
  <si>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</si>
  <si>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</si>
  <si>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</si>
  <si>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</si>
  <si>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</si>
  <si>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</si>
  <si>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</si>
  <si>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</si>
  <si>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</si>
  <si>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</si>
  <si>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</si>
  <si>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</si>
  <si>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</si>
  <si>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</si>
  <si>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</si>
  <si>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</si>
  <si>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</si>
  <si>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</si>
  <si>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</si>
  <si>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</si>
  <si>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</si>
  <si>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</si>
  <si>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</si>
  <si>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</si>
  <si>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</si>
  <si>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</si>
  <si>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</si>
  <si>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</si>
  <si>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</si>
  <si>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</si>
  <si>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</si>
  <si>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</si>
  <si>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</si>
  <si>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</si>
  <si>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</si>
  <si>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</si>
  <si>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</si>
  <si>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</si>
  <si>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</si>
  <si>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</si>
  <si>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</si>
  <si>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</si>
  <si>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</si>
  <si>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</si>
  <si>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</si>
  <si>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</si>
  <si>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</si>
  <si>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</si>
  <si>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</si>
  <si>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</si>
  <si>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</si>
  <si>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</si>
  <si>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</si>
  <si>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</si>
  <si>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</si>
  <si>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</si>
  <si>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</si>
  <si>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</si>
  <si>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</si>
  <si>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</si>
  <si>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</si>
  <si>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</si>
  <si>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</si>
  <si>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</si>
  <si>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</si>
  <si>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</si>
  <si>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</si>
  <si>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</si>
  <si>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</si>
  <si>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</si>
  <si>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</si>
  <si>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</si>
  <si>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</si>
  <si>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</si>
  <si>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</si>
  <si>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</si>
  <si>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</si>
  <si>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</si>
  <si>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</si>
  <si>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</si>
  <si>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</si>
  <si>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</si>
  <si>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</si>
  <si>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</si>
  <si>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</si>
  <si>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</si>
  <si>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</si>
  <si>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</si>
  <si>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</si>
  <si>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</si>
  <si>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</si>
  <si>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</si>
  <si>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</si>
  <si>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</si>
  <si>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</si>
  <si>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</si>
  <si>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</si>
  <si>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</si>
  <si>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</si>
  <si>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</si>
  <si>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</si>
  <si>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</si>
  <si>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</si>
  <si>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</si>
  <si>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</si>
  <si>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</si>
  <si>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</si>
  <si>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</si>
  <si>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</si>
  <si>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</si>
  <si>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</si>
  <si>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</si>
  <si>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</si>
  <si>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</si>
  <si>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</si>
  <si>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</si>
  <si>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</si>
  <si>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</si>
  <si>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</si>
  <si>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</si>
  <si>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</si>
  <si>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</si>
  <si>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</si>
  <si>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</si>
  <si>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</si>
  <si>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</si>
  <si>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</si>
  <si>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</si>
  <si>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</si>
  <si>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</si>
  <si>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</si>
  <si>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</si>
  <si>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</si>
  <si>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</si>
  <si>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</si>
  <si>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</si>
  <si>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</si>
  <si>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</si>
  <si>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</si>
  <si>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</si>
  <si>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</si>
  <si>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</si>
  <si>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</si>
  <si>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</si>
  <si>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</si>
  <si>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</si>
  <si>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</si>
  <si>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</si>
  <si>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</si>
  <si>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</si>
  <si>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</si>
  <si>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</si>
  <si>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</si>
  <si>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</si>
  <si>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</si>
  <si>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</si>
  <si>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</si>
  <si>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</si>
  <si>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</si>
  <si>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</si>
  <si>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</si>
  <si>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</si>
  <si>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</si>
  <si>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</si>
  <si>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</si>
  <si>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</si>
  <si>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</si>
  <si>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</si>
  <si>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</si>
  <si>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</si>
  <si>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</si>
  <si>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</si>
  <si>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</si>
  <si>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</si>
  <si>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</si>
  <si>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</si>
  <si>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</si>
  <si>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</si>
  <si>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</si>
  <si>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</si>
  <si>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</si>
  <si>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</si>
  <si>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</si>
  <si>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</si>
  <si>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</si>
  <si>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</si>
  <si>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</si>
  <si>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</si>
  <si>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</si>
  <si>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</si>
  <si>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</si>
  <si>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</si>
  <si>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</si>
  <si>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</si>
  <si>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</si>
  <si>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</si>
  <si>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</si>
  <si>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</si>
  <si>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</si>
  <si>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</si>
  <si>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</si>
  <si>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</si>
  <si>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</si>
  <si>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</si>
  <si>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</si>
  <si>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</si>
  <si>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</si>
  <si>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</si>
  <si>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</si>
  <si>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</si>
  <si>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</si>
  <si>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</si>
  <si>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</si>
  <si>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</si>
  <si>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</si>
  <si>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</si>
  <si>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</si>
  <si>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</si>
  <si>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</si>
  <si>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</si>
  <si>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</si>
  <si>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</si>
  <si>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</si>
  <si>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</si>
  <si>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</si>
  <si>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</si>
  <si>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</si>
  <si>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</si>
  <si>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</si>
  <si>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</si>
  <si>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</si>
  <si>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</si>
  <si>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</si>
  <si>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</si>
  <si>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</si>
  <si>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</si>
  <si>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</si>
  <si>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</si>
  <si>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</si>
  <si>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</si>
  <si>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</si>
  <si>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</si>
  <si>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</si>
  <si>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</si>
  <si>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</si>
  <si>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</si>
  <si>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</si>
  <si>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</si>
  <si>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</si>
  <si>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</si>
  <si>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</si>
  <si>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</si>
  <si>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</si>
  <si>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</si>
  <si>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</si>
  <si>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</si>
  <si>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</si>
  <si>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</si>
  <si>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</si>
  <si>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</si>
  <si>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</si>
  <si>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</si>
  <si>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</si>
  <si>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</si>
  <si>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</si>
  <si>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</si>
  <si>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</si>
  <si>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</si>
  <si>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</si>
  <si>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</si>
  <si>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</si>
  <si>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</si>
  <si>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</si>
  <si>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</si>
  <si>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</si>
  <si>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</si>
  <si>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</si>
  <si>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</si>
  <si>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</si>
  <si>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</si>
  <si>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</si>
  <si>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</si>
  <si>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</si>
  <si>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</si>
  <si>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</si>
  <si>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</si>
  <si>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</si>
  <si>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</si>
  <si>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</si>
  <si>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</si>
  <si>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</si>
  <si>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</si>
  <si>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</si>
  <si>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</si>
  <si>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</si>
  <si>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</si>
  <si>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</si>
  <si>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</si>
  <si>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</si>
  <si>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</si>
  <si>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</si>
  <si>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</si>
  <si>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</si>
  <si>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</si>
  <si>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</si>
  <si>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</si>
  <si>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</si>
  <si>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</si>
  <si>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</si>
  <si>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</si>
  <si>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</si>
  <si>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</si>
  <si>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</si>
  <si>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</si>
  <si>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</si>
  <si>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</si>
  <si>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</si>
  <si>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</si>
  <si>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</si>
  <si>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</si>
  <si>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</si>
  <si>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</si>
  <si>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</si>
  <si>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</si>
  <si>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</si>
  <si>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</si>
  <si>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</si>
  <si>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</si>
  <si>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</si>
  <si>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</si>
  <si>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</si>
  <si>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</si>
  <si>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</si>
  <si>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</si>
  <si>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</si>
  <si>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</si>
  <si>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</si>
  <si>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</si>
  <si>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</si>
  <si>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</si>
  <si>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</si>
  <si>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</si>
  <si>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</si>
  <si>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</si>
  <si>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</si>
  <si>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</si>
  <si>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</si>
  <si>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</si>
  <si>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</si>
  <si>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</si>
  <si>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</si>
  <si>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</si>
  <si>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</si>
  <si>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</si>
  <si>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</si>
  <si>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</si>
  <si>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</si>
  <si>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</si>
  <si>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</si>
  <si>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</si>
  <si>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</si>
  <si>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</si>
  <si>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</si>
  <si>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</si>
  <si>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</si>
  <si>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</si>
  <si>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</si>
  <si>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</si>
  <si>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</si>
  <si>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</si>
  <si>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</si>
  <si>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SISTEMA PARA EL DESARROLLO INTEGRAL DE LA FAMILIA DEL MUNICIPIO DE CORTAZAR, GTO.</t>
  </si>
  <si>
    <t>H. Dependencia o Unidad Administrativa 8</t>
  </si>
  <si>
    <t>I. Dependencia o Unidad Administrativa 9</t>
  </si>
  <si>
    <t>J. Dependencia o Unidad Administrativa 10</t>
  </si>
  <si>
    <t>K. Dependencia o Unidad Administrativa 11</t>
  </si>
  <si>
    <t>L. Dependencia o Unidad Administrativa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</si>
</sst>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/>
    </xf>
    <xf numFmtId="43" fontId="1" fillId="0" borderId="14" xfId="4" applyFont="1" applyFill="1" applyBorder="1" applyAlignment="1" applyProtection="1">
      <alignment vertical="center"/>
      <protection locked="0"/>
    </xf>
    <xf numFmtId="43" fontId="0" fillId="0" borderId="14" xfId="4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horizontal="right" vertical="top"/>
      <protection locked="0"/>
    </xf>
    <xf numFmtId="43" fontId="1" fillId="3" borderId="14" xfId="5" applyFont="1" applyFill="1" applyBorder="1" applyAlignment="1" applyProtection="1">
      <alignment vertical="center"/>
      <protection locked="0"/>
    </xf>
    <xf numFmtId="43" fontId="0" fillId="3" borderId="14" xfId="5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 applyProtection="1">
      <alignment horizontal="right" vertical="top"/>
      <protection locked="0"/>
    </xf>
    <xf numFmtId="43" fontId="1" fillId="0" borderId="14" xfId="5" applyFont="1" applyFill="1" applyBorder="1" applyAlignment="1" applyProtection="1">
      <alignment vertical="center"/>
      <protection locked="0"/>
    </xf>
    <xf numFmtId="43" fontId="0" fillId="0" borderId="14" xfId="5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vertical="center"/>
      <protection locked="0"/>
    </xf>
    <xf numFmtId="43" fontId="1" fillId="0" borderId="8" xfId="5" applyFont="1" applyFill="1" applyBorder="1" applyAlignment="1" applyProtection="1">
      <alignment vertical="center"/>
      <protection locked="0"/>
    </xf>
    <xf numFmtId="43" fontId="1" fillId="0" borderId="8" xfId="5" applyFont="1" applyFill="1" applyBorder="1" applyAlignment="1" applyProtection="1">
      <alignment horizontal="right" vertical="center"/>
      <protection locked="0"/>
    </xf>
    <xf numFmtId="43" fontId="0" fillId="0" borderId="8" xfId="5" applyFont="1" applyFill="1" applyBorder="1" applyAlignment="1" applyProtection="1">
      <alignment horizontal="right" vertical="center"/>
      <protection locked="0"/>
    </xf>
  </cellXfs>
  <cellStyles count="6">
    <cellStyle name="Millares" xfId="1" builtinId="3"/>
    <cellStyle name="Millares 2" xfId="5"/>
    <cellStyle name="Millares 3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90" zoomScaleNormal="90" workbookViewId="0">
      <selection activeCell="A2" sqref="A2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80" t="s">
        <v>566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2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f>SUM(B10:B16)</f>
        <v>1503938.11</v>
      </c>
      <c r="C9" s="49">
        <f>SUM(C10:C16)</f>
        <v>1143455.8799999999</v>
      </c>
      <c r="D9" s="48" t="s">
        <v>13</v>
      </c>
      <c r="E9" s="49">
        <f>SUM(E10:E18)</f>
        <v>198871.38999999998</v>
      </c>
      <c r="F9" s="49">
        <f>SUM(F10:F18)</f>
        <v>311112.44999999995</v>
      </c>
    </row>
    <row r="10" spans="1:6" x14ac:dyDescent="0.25">
      <c r="A10" s="50" t="s">
        <v>14</v>
      </c>
      <c r="B10" s="177">
        <v>1503938.11</v>
      </c>
      <c r="C10" s="177"/>
      <c r="D10" s="50" t="s">
        <v>15</v>
      </c>
      <c r="E10" s="178">
        <v>6048.04</v>
      </c>
      <c r="F10" s="178">
        <v>6048.04</v>
      </c>
    </row>
    <row r="11" spans="1:6" x14ac:dyDescent="0.25">
      <c r="A11" s="50" t="s">
        <v>16</v>
      </c>
      <c r="B11" s="178"/>
      <c r="C11" s="178">
        <v>1143455.8799999999</v>
      </c>
      <c r="D11" s="50" t="s">
        <v>17</v>
      </c>
      <c r="E11" s="178">
        <v>28015.98</v>
      </c>
      <c r="F11" s="178">
        <v>102221.98</v>
      </c>
    </row>
    <row r="12" spans="1:6" x14ac:dyDescent="0.25">
      <c r="A12" s="50" t="s">
        <v>18</v>
      </c>
      <c r="B12" s="177"/>
      <c r="C12" s="177"/>
      <c r="D12" s="50" t="s">
        <v>19</v>
      </c>
      <c r="E12" s="178">
        <v>0</v>
      </c>
      <c r="F12" s="178">
        <v>0</v>
      </c>
    </row>
    <row r="13" spans="1:6" x14ac:dyDescent="0.25">
      <c r="A13" s="50" t="s">
        <v>20</v>
      </c>
      <c r="B13" s="177"/>
      <c r="C13" s="177"/>
      <c r="D13" s="50" t="s">
        <v>21</v>
      </c>
      <c r="E13" s="177"/>
      <c r="F13" s="177"/>
    </row>
    <row r="14" spans="1:6" x14ac:dyDescent="0.25">
      <c r="A14" s="50" t="s">
        <v>22</v>
      </c>
      <c r="B14" s="177"/>
      <c r="C14" s="177"/>
      <c r="D14" s="50" t="s">
        <v>23</v>
      </c>
      <c r="E14" s="177"/>
      <c r="F14" s="177"/>
    </row>
    <row r="15" spans="1:6" x14ac:dyDescent="0.25">
      <c r="A15" s="50" t="s">
        <v>24</v>
      </c>
      <c r="B15" s="177"/>
      <c r="C15" s="177"/>
      <c r="D15" s="50" t="s">
        <v>25</v>
      </c>
      <c r="E15" s="177"/>
      <c r="F15" s="177"/>
    </row>
    <row r="16" spans="1:6" x14ac:dyDescent="0.25">
      <c r="A16" s="50" t="s">
        <v>26</v>
      </c>
      <c r="B16" s="49">
        <v>0</v>
      </c>
      <c r="C16" s="49">
        <v>0</v>
      </c>
      <c r="D16" s="50" t="s">
        <v>27</v>
      </c>
      <c r="E16" s="178">
        <v>164807.37</v>
      </c>
      <c r="F16" s="178">
        <v>202842.43</v>
      </c>
    </row>
    <row r="17" spans="1:6" x14ac:dyDescent="0.25">
      <c r="A17" s="48" t="s">
        <v>28</v>
      </c>
      <c r="B17" s="49">
        <f>SUM(B18:B24)</f>
        <v>151363.12</v>
      </c>
      <c r="C17" s="49">
        <f>SUM(C18:C24)</f>
        <v>155216.22999999998</v>
      </c>
      <c r="D17" s="50" t="s">
        <v>29</v>
      </c>
      <c r="E17" s="177"/>
      <c r="F17" s="177"/>
    </row>
    <row r="18" spans="1:6" x14ac:dyDescent="0.25">
      <c r="A18" s="50" t="s">
        <v>30</v>
      </c>
      <c r="B18" s="177"/>
      <c r="C18" s="177"/>
      <c r="D18" s="50" t="s">
        <v>31</v>
      </c>
      <c r="E18" s="178">
        <v>0</v>
      </c>
      <c r="F18" s="178">
        <v>0</v>
      </c>
    </row>
    <row r="19" spans="1:6" x14ac:dyDescent="0.25">
      <c r="A19" s="50" t="s">
        <v>32</v>
      </c>
      <c r="B19" s="178">
        <v>120875.12</v>
      </c>
      <c r="C19" s="178">
        <v>121189.73</v>
      </c>
      <c r="D19" s="48" t="s">
        <v>33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34</v>
      </c>
      <c r="B20" s="178">
        <v>25488</v>
      </c>
      <c r="C20" s="178">
        <v>29026.5</v>
      </c>
      <c r="D20" s="50" t="s">
        <v>35</v>
      </c>
      <c r="E20" s="49"/>
      <c r="F20" s="49"/>
    </row>
    <row r="21" spans="1:6" x14ac:dyDescent="0.25">
      <c r="A21" s="50" t="s">
        <v>36</v>
      </c>
      <c r="B21" s="177"/>
      <c r="C21" s="177"/>
      <c r="D21" s="50" t="s">
        <v>37</v>
      </c>
      <c r="E21" s="49"/>
      <c r="F21" s="49"/>
    </row>
    <row r="22" spans="1:6" x14ac:dyDescent="0.25">
      <c r="A22" s="50" t="s">
        <v>38</v>
      </c>
      <c r="B22" s="178">
        <v>5000</v>
      </c>
      <c r="C22" s="178">
        <v>5000</v>
      </c>
      <c r="D22" s="50" t="s">
        <v>39</v>
      </c>
      <c r="E22" s="49"/>
      <c r="F22" s="49"/>
    </row>
    <row r="23" spans="1:6" x14ac:dyDescent="0.25">
      <c r="A23" s="50" t="s">
        <v>40</v>
      </c>
      <c r="B23" s="177"/>
      <c r="C23" s="177"/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178">
        <v>0</v>
      </c>
      <c r="C24" s="178">
        <v>0</v>
      </c>
      <c r="D24" s="50" t="s">
        <v>43</v>
      </c>
      <c r="E24" s="49"/>
      <c r="F24" s="49"/>
    </row>
    <row r="25" spans="1:6" x14ac:dyDescent="0.25">
      <c r="A25" s="48" t="s">
        <v>44</v>
      </c>
      <c r="B25" s="49">
        <f>SUM(B26:B30)</f>
        <v>0</v>
      </c>
      <c r="C25" s="49">
        <f>SUM(C26:C30)</f>
        <v>0</v>
      </c>
      <c r="D25" s="50" t="s">
        <v>45</v>
      </c>
      <c r="E25" s="49"/>
      <c r="F25" s="49"/>
    </row>
    <row r="26" spans="1:6" x14ac:dyDescent="0.25">
      <c r="A26" s="50" t="s">
        <v>46</v>
      </c>
      <c r="B26" s="179"/>
      <c r="C26" s="49"/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179"/>
      <c r="C27" s="49"/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179"/>
      <c r="C28" s="49"/>
      <c r="D28" s="50" t="s">
        <v>51</v>
      </c>
      <c r="E28" s="49"/>
      <c r="F28" s="49"/>
    </row>
    <row r="29" spans="1:6" x14ac:dyDescent="0.25">
      <c r="A29" s="50" t="s">
        <v>52</v>
      </c>
      <c r="B29" s="179"/>
      <c r="C29" s="49"/>
      <c r="D29" s="50" t="s">
        <v>53</v>
      </c>
      <c r="E29" s="49"/>
      <c r="F29" s="49"/>
    </row>
    <row r="30" spans="1:6" x14ac:dyDescent="0.25">
      <c r="A30" s="50" t="s">
        <v>54</v>
      </c>
      <c r="B30" s="179"/>
      <c r="C30" s="49"/>
      <c r="D30" s="50" t="s">
        <v>55</v>
      </c>
      <c r="E30" s="49"/>
      <c r="F30" s="49"/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58</v>
      </c>
      <c r="B32" s="49"/>
      <c r="C32" s="49"/>
      <c r="D32" s="50" t="s">
        <v>59</v>
      </c>
      <c r="E32" s="49"/>
      <c r="F32" s="49"/>
    </row>
    <row r="33" spans="1:6" ht="14.45" customHeight="1" x14ac:dyDescent="0.25">
      <c r="A33" s="50" t="s">
        <v>60</v>
      </c>
      <c r="B33" s="49"/>
      <c r="C33" s="49"/>
      <c r="D33" s="50" t="s">
        <v>61</v>
      </c>
      <c r="E33" s="49"/>
      <c r="F33" s="49"/>
    </row>
    <row r="34" spans="1:6" ht="14.45" customHeight="1" x14ac:dyDescent="0.25">
      <c r="A34" s="50" t="s">
        <v>62</v>
      </c>
      <c r="B34" s="49"/>
      <c r="C34" s="49"/>
      <c r="D34" s="50" t="s">
        <v>63</v>
      </c>
      <c r="E34" s="49"/>
      <c r="F34" s="49"/>
    </row>
    <row r="35" spans="1:6" ht="14.45" customHeight="1" x14ac:dyDescent="0.25">
      <c r="A35" s="50" t="s">
        <v>64</v>
      </c>
      <c r="B35" s="49"/>
      <c r="C35" s="49"/>
      <c r="D35" s="50" t="s">
        <v>65</v>
      </c>
      <c r="E35" s="49"/>
      <c r="F35" s="49"/>
    </row>
    <row r="36" spans="1:6" ht="14.45" customHeight="1" x14ac:dyDescent="0.25">
      <c r="A36" s="50" t="s">
        <v>66</v>
      </c>
      <c r="B36" s="49"/>
      <c r="C36" s="49"/>
      <c r="D36" s="50" t="s">
        <v>67</v>
      </c>
      <c r="E36" s="49"/>
      <c r="F36" s="49"/>
    </row>
    <row r="37" spans="1:6" ht="14.45" customHeight="1" x14ac:dyDescent="0.25">
      <c r="A37" s="48" t="s">
        <v>68</v>
      </c>
      <c r="B37" s="49">
        <v>434216.22</v>
      </c>
      <c r="C37" s="49">
        <v>529212.87</v>
      </c>
      <c r="D37" s="50" t="s">
        <v>69</v>
      </c>
      <c r="E37" s="49"/>
      <c r="F37" s="49"/>
    </row>
    <row r="38" spans="1:6" x14ac:dyDescent="0.25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/>
      <c r="F39" s="49"/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/>
      <c r="F40" s="49"/>
    </row>
    <row r="41" spans="1:6" x14ac:dyDescent="0.25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/>
      <c r="F41" s="49"/>
    </row>
    <row r="42" spans="1:6" x14ac:dyDescent="0.25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/>
      <c r="F43" s="49"/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/>
      <c r="F44" s="49"/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/>
      <c r="F45" s="49"/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B9+B17+B25+B31+B38+B41+B37</f>
        <v>2089517.45</v>
      </c>
      <c r="C47" s="4">
        <f>C9+C17+C25+C31+C38+C41+C37</f>
        <v>1827884.98</v>
      </c>
      <c r="D47" s="2" t="s">
        <v>87</v>
      </c>
      <c r="E47" s="4">
        <f>E9+E19+E23+E26+E27+E31+E38+E42</f>
        <v>198871.38999999998</v>
      </c>
      <c r="F47" s="4">
        <f>F9+F19+F23+F26+F27+F31+F38+F42</f>
        <v>311112.44999999995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178">
        <v>0</v>
      </c>
      <c r="C50" s="178">
        <v>0</v>
      </c>
      <c r="D50" s="48" t="s">
        <v>91</v>
      </c>
      <c r="E50" s="49"/>
      <c r="F50" s="49"/>
    </row>
    <row r="51" spans="1:6" x14ac:dyDescent="0.25">
      <c r="A51" s="48" t="s">
        <v>92</v>
      </c>
      <c r="B51" s="178">
        <v>0</v>
      </c>
      <c r="C51" s="178">
        <v>0</v>
      </c>
      <c r="D51" s="48" t="s">
        <v>93</v>
      </c>
      <c r="E51" s="49"/>
      <c r="F51" s="49"/>
    </row>
    <row r="52" spans="1:6" x14ac:dyDescent="0.25">
      <c r="A52" s="48" t="s">
        <v>94</v>
      </c>
      <c r="B52" s="178">
        <v>3483460.55</v>
      </c>
      <c r="C52" s="178">
        <v>3483460.55</v>
      </c>
      <c r="D52" s="48" t="s">
        <v>95</v>
      </c>
      <c r="E52" s="49"/>
      <c r="F52" s="49"/>
    </row>
    <row r="53" spans="1:6" x14ac:dyDescent="0.25">
      <c r="A53" s="48" t="s">
        <v>96</v>
      </c>
      <c r="B53" s="178">
        <v>4365818.07</v>
      </c>
      <c r="C53" s="178">
        <v>4277599.43</v>
      </c>
      <c r="D53" s="48" t="s">
        <v>97</v>
      </c>
      <c r="E53" s="49"/>
      <c r="F53" s="49"/>
    </row>
    <row r="54" spans="1:6" x14ac:dyDescent="0.25">
      <c r="A54" s="48" t="s">
        <v>98</v>
      </c>
      <c r="B54" s="178"/>
      <c r="C54" s="178"/>
      <c r="D54" s="48" t="s">
        <v>99</v>
      </c>
      <c r="E54" s="49"/>
      <c r="F54" s="49"/>
    </row>
    <row r="55" spans="1:6" x14ac:dyDescent="0.25">
      <c r="A55" s="48" t="s">
        <v>100</v>
      </c>
      <c r="B55" s="178">
        <v>-2354309.16</v>
      </c>
      <c r="C55" s="178">
        <v>-2354309.16</v>
      </c>
      <c r="D55" s="52" t="s">
        <v>101</v>
      </c>
      <c r="E55" s="49"/>
      <c r="F55" s="49"/>
    </row>
    <row r="56" spans="1:6" x14ac:dyDescent="0.25">
      <c r="A56" s="48" t="s">
        <v>102</v>
      </c>
      <c r="B56" s="178">
        <v>0</v>
      </c>
      <c r="C56" s="178">
        <v>0</v>
      </c>
      <c r="D56" s="47"/>
      <c r="E56" s="51"/>
      <c r="F56" s="51"/>
    </row>
    <row r="57" spans="1:6" x14ac:dyDescent="0.25">
      <c r="A57" s="48" t="s">
        <v>103</v>
      </c>
      <c r="B57" s="178">
        <v>0</v>
      </c>
      <c r="C57" s="178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105</v>
      </c>
      <c r="B58" s="178">
        <v>0</v>
      </c>
      <c r="C58" s="178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198871.38999999998</v>
      </c>
      <c r="F59" s="4">
        <f>F47+F57</f>
        <v>311112.44999999995</v>
      </c>
    </row>
    <row r="60" spans="1:6" x14ac:dyDescent="0.25">
      <c r="A60" s="3" t="s">
        <v>107</v>
      </c>
      <c r="B60" s="4">
        <f>SUM(B50:B58)</f>
        <v>5494969.46</v>
      </c>
      <c r="C60" s="4">
        <f>SUM(C50:C58)</f>
        <v>5406750.8199999994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7584486.9100000001</v>
      </c>
      <c r="C62" s="4">
        <f>SUM(C47+C60)</f>
        <v>7234635.7999999989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2533056.44</v>
      </c>
      <c r="F63" s="49">
        <f>SUM(F64:F66)</f>
        <v>2533056.44</v>
      </c>
    </row>
    <row r="64" spans="1:6" x14ac:dyDescent="0.25">
      <c r="A64" s="47"/>
      <c r="B64" s="47"/>
      <c r="C64" s="47"/>
      <c r="D64" s="48" t="s">
        <v>111</v>
      </c>
      <c r="E64" s="49">
        <v>2533056.44</v>
      </c>
      <c r="F64" s="49">
        <v>2533056.44</v>
      </c>
    </row>
    <row r="65" spans="1:6" x14ac:dyDescent="0.25">
      <c r="A65" s="47"/>
      <c r="B65" s="47"/>
      <c r="C65" s="47"/>
      <c r="D65" s="52" t="s">
        <v>112</v>
      </c>
      <c r="E65" s="49"/>
      <c r="F65" s="49"/>
    </row>
    <row r="66" spans="1:6" x14ac:dyDescent="0.25">
      <c r="A66" s="47"/>
      <c r="B66" s="47"/>
      <c r="C66" s="47"/>
      <c r="D66" s="48" t="s">
        <v>113</v>
      </c>
      <c r="E66" s="49"/>
      <c r="F66" s="49"/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4852559.08</v>
      </c>
      <c r="F68" s="49">
        <f>SUM(F69:F73)</f>
        <v>4390466.91</v>
      </c>
    </row>
    <row r="69" spans="1:6" x14ac:dyDescent="0.25">
      <c r="A69" s="55"/>
      <c r="B69" s="47"/>
      <c r="C69" s="47"/>
      <c r="D69" s="48" t="s">
        <v>115</v>
      </c>
      <c r="E69" s="49">
        <v>533438.34</v>
      </c>
      <c r="F69" s="49">
        <v>-220473.58</v>
      </c>
    </row>
    <row r="70" spans="1:6" x14ac:dyDescent="0.25">
      <c r="A70" s="55"/>
      <c r="B70" s="47"/>
      <c r="C70" s="47"/>
      <c r="D70" s="48" t="s">
        <v>116</v>
      </c>
      <c r="E70" s="49">
        <v>4319120.74</v>
      </c>
      <c r="F70" s="49">
        <v>4610940.49</v>
      </c>
    </row>
    <row r="71" spans="1:6" x14ac:dyDescent="0.25">
      <c r="A71" s="55"/>
      <c r="B71" s="47"/>
      <c r="C71" s="47"/>
      <c r="D71" s="48" t="s">
        <v>117</v>
      </c>
      <c r="E71" s="49"/>
      <c r="F71" s="49"/>
    </row>
    <row r="72" spans="1:6" x14ac:dyDescent="0.25">
      <c r="A72" s="55"/>
      <c r="B72" s="47"/>
      <c r="C72" s="47"/>
      <c r="D72" s="48" t="s">
        <v>118</v>
      </c>
      <c r="E72" s="49"/>
      <c r="F72" s="49"/>
    </row>
    <row r="73" spans="1:6" x14ac:dyDescent="0.25">
      <c r="A73" s="55"/>
      <c r="B73" s="47"/>
      <c r="C73" s="47"/>
      <c r="D73" s="48" t="s">
        <v>119</v>
      </c>
      <c r="E73" s="49"/>
      <c r="F73" s="49"/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/>
      <c r="F76" s="49"/>
    </row>
    <row r="77" spans="1:6" x14ac:dyDescent="0.25">
      <c r="A77" s="55"/>
      <c r="B77" s="47"/>
      <c r="C77" s="47"/>
      <c r="D77" s="48" t="s">
        <v>122</v>
      </c>
      <c r="E77" s="49"/>
      <c r="F77" s="49"/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7385615.5199999996</v>
      </c>
      <c r="F79" s="4">
        <f>F63+F68+F75</f>
        <v>6923523.3499999996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7584486.9099999992</v>
      </c>
      <c r="F81" s="4">
        <f>F59+F79</f>
        <v>7234635.7999999998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B9:C62 E9:F4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16:C17 B25:C25 B38:C46 B59:C62 B31:C31 B48:C49 E19:F19 E23:F23 E26:F27 E31:F31 E38:F38 E42:F42 E46:F49 E56:F63 E68:F68 E74:F75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455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>SISTEMA PARA EL DESARROLLO INTEGRAL DE LA FAMILIA DEL MUNICIPIO DE CORTAZAR,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456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457</v>
      </c>
      <c r="B5" s="136"/>
      <c r="C5" s="136"/>
      <c r="D5" s="136"/>
      <c r="E5" s="136"/>
      <c r="F5" s="136"/>
      <c r="G5" s="137"/>
    </row>
    <row r="6" spans="1:7" x14ac:dyDescent="0.25">
      <c r="A6" s="164" t="s">
        <v>458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459</v>
      </c>
      <c r="C7" s="165"/>
      <c r="D7" s="165"/>
      <c r="E7" s="165"/>
      <c r="F7" s="165"/>
      <c r="G7" s="165"/>
    </row>
    <row r="8" spans="1:7" ht="30" x14ac:dyDescent="0.25">
      <c r="A8" s="73" t="s">
        <v>460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470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474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PARA EL DESARROLLO INTEGRAL DE LA FAMILIA DEL MUNICIPIO DE CORTAZAR,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475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457</v>
      </c>
      <c r="B5" s="118"/>
      <c r="C5" s="118"/>
      <c r="D5" s="118"/>
      <c r="E5" s="118"/>
      <c r="F5" s="118"/>
      <c r="G5" s="119"/>
    </row>
    <row r="6" spans="1:7" x14ac:dyDescent="0.25">
      <c r="A6" s="168" t="s">
        <v>476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459</v>
      </c>
      <c r="C7" s="165"/>
      <c r="D7" s="165"/>
      <c r="E7" s="165"/>
      <c r="F7" s="165"/>
      <c r="G7" s="165"/>
    </row>
    <row r="8" spans="1:7" x14ac:dyDescent="0.25">
      <c r="A8" s="27" t="s">
        <v>477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480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490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PARA EL DESARROLLO INTEGRAL DE LA FAMILIA DEL MUNICIPIO DE CORTAZAR,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491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1" t="s">
        <v>458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492</v>
      </c>
    </row>
    <row r="7" spans="1:7" x14ac:dyDescent="0.25">
      <c r="A7" s="64" t="s">
        <v>460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500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470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510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513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514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>SISTEMA PARA EL DESARROLLO INTEGRAL DE LA FAMILIA DEL MUNICIPIO DE CORTAZAR,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516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4" t="s">
        <v>476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517</v>
      </c>
    </row>
    <row r="7" spans="1:7" x14ac:dyDescent="0.25">
      <c r="A7" s="27" t="s">
        <v>477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480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480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513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514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519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>SISTEMA PARA EL DESARROLLO INTEGRAL DE LA FAMILIA DEL MUNICIPIO DE CORTAZAR,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520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521</v>
      </c>
      <c r="C4" s="125" t="s">
        <v>522</v>
      </c>
      <c r="D4" s="125" t="s">
        <v>523</v>
      </c>
      <c r="E4" s="125" t="s">
        <v>524</v>
      </c>
      <c r="F4" s="125" t="s">
        <v>525</v>
      </c>
    </row>
    <row r="5" spans="1:6" ht="12.75" customHeight="1" x14ac:dyDescent="0.25">
      <c r="A5" s="19" t="s">
        <v>526</v>
      </c>
      <c r="B5" s="55"/>
      <c r="C5" s="55"/>
      <c r="D5" s="55"/>
      <c r="E5" s="55"/>
      <c r="F5" s="55"/>
    </row>
    <row r="6" spans="1:6" ht="30" x14ac:dyDescent="0.25">
      <c r="A6" s="61" t="s">
        <v>527</v>
      </c>
      <c r="B6" s="62"/>
      <c r="C6" s="62"/>
      <c r="D6" s="62"/>
      <c r="E6" s="62"/>
      <c r="F6" s="62"/>
    </row>
    <row r="7" spans="1:6" ht="15" x14ac:dyDescent="0.25">
      <c r="A7" s="61" t="s">
        <v>528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529</v>
      </c>
      <c r="B9" s="47"/>
      <c r="C9" s="47"/>
      <c r="D9" s="47"/>
      <c r="E9" s="47"/>
      <c r="F9" s="47"/>
    </row>
    <row r="10" spans="1:6" ht="15" x14ac:dyDescent="0.25">
      <c r="A10" s="61" t="s">
        <v>530</v>
      </c>
      <c r="B10" s="62"/>
      <c r="C10" s="62"/>
      <c r="D10" s="62"/>
      <c r="E10" s="62"/>
      <c r="F10" s="62"/>
    </row>
    <row r="11" spans="1:6" ht="15" x14ac:dyDescent="0.25">
      <c r="A11" s="83" t="s">
        <v>531</v>
      </c>
      <c r="B11" s="62"/>
      <c r="C11" s="62"/>
      <c r="D11" s="62"/>
      <c r="E11" s="62"/>
      <c r="F11" s="62"/>
    </row>
    <row r="12" spans="1:6" ht="15" x14ac:dyDescent="0.25">
      <c r="A12" s="83" t="s">
        <v>532</v>
      </c>
      <c r="B12" s="62"/>
      <c r="C12" s="62"/>
      <c r="D12" s="62"/>
      <c r="E12" s="62"/>
      <c r="F12" s="62"/>
    </row>
    <row r="13" spans="1:6" ht="15" x14ac:dyDescent="0.25">
      <c r="A13" s="83" t="s">
        <v>533</v>
      </c>
      <c r="B13" s="62"/>
      <c r="C13" s="62"/>
      <c r="D13" s="62"/>
      <c r="E13" s="62"/>
      <c r="F13" s="62"/>
    </row>
    <row r="14" spans="1:6" ht="15" x14ac:dyDescent="0.25">
      <c r="A14" s="61" t="s">
        <v>534</v>
      </c>
      <c r="B14" s="62"/>
      <c r="C14" s="62"/>
      <c r="D14" s="62"/>
      <c r="E14" s="62"/>
      <c r="F14" s="62"/>
    </row>
    <row r="15" spans="1:6" ht="15" x14ac:dyDescent="0.25">
      <c r="A15" s="83" t="s">
        <v>531</v>
      </c>
      <c r="B15" s="62"/>
      <c r="C15" s="62"/>
      <c r="D15" s="62"/>
      <c r="E15" s="62"/>
      <c r="F15" s="62"/>
    </row>
    <row r="16" spans="1:6" ht="15" x14ac:dyDescent="0.25">
      <c r="A16" s="83" t="s">
        <v>532</v>
      </c>
      <c r="B16" s="62"/>
      <c r="C16" s="62"/>
      <c r="D16" s="62"/>
      <c r="E16" s="62"/>
      <c r="F16" s="62"/>
    </row>
    <row r="17" spans="1:6" ht="15" x14ac:dyDescent="0.25">
      <c r="A17" s="83" t="s">
        <v>533</v>
      </c>
      <c r="B17" s="62"/>
      <c r="C17" s="62"/>
      <c r="D17" s="62"/>
      <c r="E17" s="62"/>
      <c r="F17" s="62"/>
    </row>
    <row r="18" spans="1:6" ht="15" x14ac:dyDescent="0.25">
      <c r="A18" s="61" t="s">
        <v>535</v>
      </c>
      <c r="B18" s="126"/>
      <c r="C18" s="62"/>
      <c r="D18" s="62"/>
      <c r="E18" s="62"/>
      <c r="F18" s="62"/>
    </row>
    <row r="19" spans="1:6" ht="15" x14ac:dyDescent="0.25">
      <c r="A19" s="61" t="s">
        <v>536</v>
      </c>
      <c r="B19" s="62"/>
      <c r="C19" s="62"/>
      <c r="D19" s="62"/>
      <c r="E19" s="62"/>
      <c r="F19" s="62"/>
    </row>
    <row r="20" spans="1:6" ht="30" x14ac:dyDescent="0.25">
      <c r="A20" s="61" t="s">
        <v>537</v>
      </c>
      <c r="B20" s="127"/>
      <c r="C20" s="127"/>
      <c r="D20" s="127"/>
      <c r="E20" s="127"/>
      <c r="F20" s="127"/>
    </row>
    <row r="21" spans="1:6" ht="30" x14ac:dyDescent="0.25">
      <c r="A21" s="61" t="s">
        <v>538</v>
      </c>
      <c r="B21" s="127"/>
      <c r="C21" s="127"/>
      <c r="D21" s="127"/>
      <c r="E21" s="127"/>
      <c r="F21" s="127"/>
    </row>
    <row r="22" spans="1:6" ht="30" x14ac:dyDescent="0.25">
      <c r="A22" s="61" t="s">
        <v>539</v>
      </c>
      <c r="B22" s="127"/>
      <c r="C22" s="127"/>
      <c r="D22" s="127"/>
      <c r="E22" s="127"/>
      <c r="F22" s="127"/>
    </row>
    <row r="23" spans="1:6" ht="15" x14ac:dyDescent="0.25">
      <c r="A23" s="61" t="s">
        <v>540</v>
      </c>
      <c r="B23" s="127"/>
      <c r="C23" s="127"/>
      <c r="D23" s="127"/>
      <c r="E23" s="127"/>
      <c r="F23" s="127"/>
    </row>
    <row r="24" spans="1:6" ht="15" x14ac:dyDescent="0.25">
      <c r="A24" s="61" t="s">
        <v>541</v>
      </c>
      <c r="B24" s="128"/>
      <c r="C24" s="62"/>
      <c r="D24" s="62"/>
      <c r="E24" s="62"/>
      <c r="F24" s="62"/>
    </row>
    <row r="25" spans="1:6" ht="15" x14ac:dyDescent="0.25">
      <c r="A25" s="61" t="s">
        <v>542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543</v>
      </c>
      <c r="B27" s="47"/>
      <c r="C27" s="47"/>
      <c r="D27" s="47"/>
      <c r="E27" s="47"/>
      <c r="F27" s="47"/>
    </row>
    <row r="28" spans="1:6" ht="15" x14ac:dyDescent="0.25">
      <c r="A28" s="61" t="s">
        <v>544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545</v>
      </c>
      <c r="B30" s="47"/>
      <c r="C30" s="47"/>
      <c r="D30" s="47"/>
      <c r="E30" s="47"/>
      <c r="F30" s="47"/>
    </row>
    <row r="31" spans="1:6" ht="15" x14ac:dyDescent="0.25">
      <c r="A31" s="61" t="s">
        <v>530</v>
      </c>
      <c r="B31" s="62"/>
      <c r="C31" s="62"/>
      <c r="D31" s="62"/>
      <c r="E31" s="62"/>
      <c r="F31" s="62"/>
    </row>
    <row r="32" spans="1:6" ht="15" x14ac:dyDescent="0.25">
      <c r="A32" s="61" t="s">
        <v>534</v>
      </c>
      <c r="B32" s="62"/>
      <c r="C32" s="62"/>
      <c r="D32" s="62"/>
      <c r="E32" s="62"/>
      <c r="F32" s="62"/>
    </row>
    <row r="33" spans="1:6" ht="15" x14ac:dyDescent="0.25">
      <c r="A33" s="61" t="s">
        <v>546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547</v>
      </c>
      <c r="B35" s="47"/>
      <c r="C35" s="47"/>
      <c r="D35" s="47"/>
      <c r="E35" s="47"/>
      <c r="F35" s="47"/>
    </row>
    <row r="36" spans="1:6" ht="15" x14ac:dyDescent="0.25">
      <c r="A36" s="61" t="s">
        <v>548</v>
      </c>
      <c r="B36" s="62"/>
      <c r="C36" s="62"/>
      <c r="D36" s="62"/>
      <c r="E36" s="62"/>
      <c r="F36" s="62"/>
    </row>
    <row r="37" spans="1:6" ht="15" x14ac:dyDescent="0.25">
      <c r="A37" s="61" t="s">
        <v>549</v>
      </c>
      <c r="B37" s="62"/>
      <c r="C37" s="62"/>
      <c r="D37" s="62"/>
      <c r="E37" s="62"/>
      <c r="F37" s="62"/>
    </row>
    <row r="38" spans="1:6" ht="15" x14ac:dyDescent="0.25">
      <c r="A38" s="61" t="s">
        <v>550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552</v>
      </c>
      <c r="B42" s="47"/>
      <c r="C42" s="47"/>
      <c r="D42" s="47"/>
      <c r="E42" s="47"/>
      <c r="F42" s="47"/>
    </row>
    <row r="43" spans="1:6" ht="15" x14ac:dyDescent="0.25">
      <c r="A43" s="61" t="s">
        <v>553</v>
      </c>
      <c r="B43" s="62"/>
      <c r="C43" s="62"/>
      <c r="D43" s="62"/>
      <c r="E43" s="62"/>
      <c r="F43" s="62"/>
    </row>
    <row r="44" spans="1:6" ht="15" x14ac:dyDescent="0.25">
      <c r="A44" s="61" t="s">
        <v>554</v>
      </c>
      <c r="B44" s="62"/>
      <c r="C44" s="62"/>
      <c r="D44" s="62"/>
      <c r="E44" s="62"/>
      <c r="F44" s="62"/>
    </row>
    <row r="45" spans="1:6" ht="15" x14ac:dyDescent="0.25">
      <c r="A45" s="61" t="s">
        <v>555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556</v>
      </c>
      <c r="B47" s="47"/>
      <c r="C47" s="47"/>
      <c r="D47" s="47"/>
      <c r="E47" s="47"/>
      <c r="F47" s="47"/>
    </row>
    <row r="48" spans="1:6" ht="15" x14ac:dyDescent="0.25">
      <c r="A48" s="61" t="s">
        <v>554</v>
      </c>
      <c r="B48" s="127"/>
      <c r="C48" s="127"/>
      <c r="D48" s="127"/>
      <c r="E48" s="127"/>
      <c r="F48" s="127"/>
    </row>
    <row r="49" spans="1:6" ht="15" x14ac:dyDescent="0.25">
      <c r="A49" s="61" t="s">
        <v>555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557</v>
      </c>
      <c r="B51" s="47"/>
      <c r="C51" s="47"/>
      <c r="D51" s="47"/>
      <c r="E51" s="47"/>
      <c r="F51" s="47"/>
    </row>
    <row r="52" spans="1:6" ht="15" x14ac:dyDescent="0.25">
      <c r="A52" s="61" t="s">
        <v>554</v>
      </c>
      <c r="B52" s="62"/>
      <c r="C52" s="62"/>
      <c r="D52" s="62"/>
      <c r="E52" s="62"/>
      <c r="F52" s="62"/>
    </row>
    <row r="53" spans="1:6" ht="15" x14ac:dyDescent="0.25">
      <c r="A53" s="61" t="s">
        <v>555</v>
      </c>
      <c r="B53" s="62"/>
      <c r="C53" s="62"/>
      <c r="D53" s="62"/>
      <c r="E53" s="62"/>
      <c r="F53" s="62"/>
    </row>
    <row r="54" spans="1:6" ht="15" x14ac:dyDescent="0.25">
      <c r="A54" s="61" t="s">
        <v>558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560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A33" sqref="A33:H3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125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>SISTEMA PARA EL DESARROLLO INTEGRAL DE LA FAMILIA DEL MUNICIPIO DE CORTAZAR,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4">
        <v>311112.45</v>
      </c>
      <c r="C18" s="112"/>
      <c r="D18" s="112"/>
      <c r="E18" s="112"/>
      <c r="F18" s="4">
        <v>198871.39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 t="shared" ref="B20:H20" si="3">B8+B18</f>
        <v>311112.45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198871.39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155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9" sqref="A9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>SISTEMA PARA EL DESARROLLO INTEGRAL DE LA FAMILIA DEL MUNICIPIO DE CORTAZAR,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180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181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182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183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184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185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186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187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188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189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190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Normal="100" workbookViewId="0">
      <selection activeCell="D74" sqref="D7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191</v>
      </c>
      <c r="B1" s="148"/>
      <c r="C1" s="148"/>
      <c r="D1" s="149"/>
    </row>
    <row r="2" spans="1:4" x14ac:dyDescent="0.25">
      <c r="A2" s="114" t="str">
        <f>'Formato 1'!A2</f>
        <v>SISTEMA PARA EL DESARROLLO INTEGRAL DE LA FAMILIA DEL MUNICIPIO DE CORTAZAR, GTO.</v>
      </c>
      <c r="B2" s="115"/>
      <c r="C2" s="115"/>
      <c r="D2" s="116"/>
    </row>
    <row r="3" spans="1:4" x14ac:dyDescent="0.25">
      <c r="A3" s="117" t="s">
        <v>192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25">
      <c r="A8" s="3" t="s">
        <v>196</v>
      </c>
      <c r="B8" s="15">
        <f>SUM(B9:B11)</f>
        <v>11610239.83</v>
      </c>
      <c r="C8" s="15">
        <f>SUM(C9:C11)</f>
        <v>2974779.54</v>
      </c>
      <c r="D8" s="15">
        <f>SUM(D9:D11)</f>
        <v>2974779.54</v>
      </c>
    </row>
    <row r="9" spans="1:4" x14ac:dyDescent="0.25">
      <c r="A9" s="60" t="s">
        <v>197</v>
      </c>
      <c r="B9" s="97">
        <v>11610239.83</v>
      </c>
      <c r="C9" s="97">
        <v>2974779.54</v>
      </c>
      <c r="D9" s="97">
        <v>2974779.54</v>
      </c>
    </row>
    <row r="10" spans="1:4" x14ac:dyDescent="0.25">
      <c r="A10" s="60" t="s">
        <v>198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199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200</v>
      </c>
      <c r="B13" s="15">
        <f>B14+B15</f>
        <v>11610239.83</v>
      </c>
      <c r="C13" s="15">
        <f>C14+C15</f>
        <v>2529559.84</v>
      </c>
      <c r="D13" s="15">
        <f>D14+D15</f>
        <v>2529559.84</v>
      </c>
    </row>
    <row r="14" spans="1:4" x14ac:dyDescent="0.25">
      <c r="A14" s="60" t="s">
        <v>201</v>
      </c>
      <c r="B14" s="97">
        <v>11610239.83</v>
      </c>
      <c r="C14" s="97">
        <v>2529559.84</v>
      </c>
      <c r="D14" s="97">
        <v>2529559.84</v>
      </c>
    </row>
    <row r="15" spans="1:4" x14ac:dyDescent="0.25">
      <c r="A15" s="60" t="s">
        <v>202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203</v>
      </c>
      <c r="B17" s="16">
        <v>0</v>
      </c>
      <c r="C17" s="15">
        <f>C18+C19</f>
        <v>-315087.86</v>
      </c>
      <c r="D17" s="15">
        <f>D18+D19</f>
        <v>-315087.86</v>
      </c>
    </row>
    <row r="18" spans="1:4" x14ac:dyDescent="0.25">
      <c r="A18" s="60" t="s">
        <v>204</v>
      </c>
      <c r="B18" s="17">
        <v>0</v>
      </c>
      <c r="C18" s="49">
        <v>-315087.86</v>
      </c>
      <c r="D18" s="49">
        <v>-315087.86</v>
      </c>
    </row>
    <row r="19" spans="1:4" x14ac:dyDescent="0.25">
      <c r="A19" s="60" t="s">
        <v>205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206</v>
      </c>
      <c r="B21" s="15">
        <f>B8-B13+B17</f>
        <v>0</v>
      </c>
      <c r="C21" s="15">
        <f>C8-C13+C17</f>
        <v>130131.8400000002</v>
      </c>
      <c r="D21" s="15">
        <f>D8-D13+D17</f>
        <v>130131.8400000002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207</v>
      </c>
      <c r="B23" s="15">
        <f>B21-B11</f>
        <v>0</v>
      </c>
      <c r="C23" s="15">
        <f>C21-C11</f>
        <v>130131.8400000002</v>
      </c>
      <c r="D23" s="15">
        <f>D21-D11</f>
        <v>130131.8400000002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208</v>
      </c>
      <c r="B25" s="15">
        <f>B23-B17</f>
        <v>0</v>
      </c>
      <c r="C25" s="15">
        <f>C23-C17</f>
        <v>445219.70000000019</v>
      </c>
      <c r="D25" s="15">
        <f>D23-D17</f>
        <v>445219.70000000019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25">
      <c r="A29" s="3" t="s">
        <v>212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215</v>
      </c>
      <c r="B33" s="4">
        <f>B25+B29</f>
        <v>0</v>
      </c>
      <c r="C33" s="4">
        <f>C25+C29</f>
        <v>445219.70000000019</v>
      </c>
      <c r="D33" s="4">
        <f>D25+D29</f>
        <v>445219.70000000019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218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223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8" t="s">
        <v>224</v>
      </c>
      <c r="B48" s="99">
        <f>B9</f>
        <v>11610239.83</v>
      </c>
      <c r="C48" s="99">
        <f>C9</f>
        <v>2974779.54</v>
      </c>
      <c r="D48" s="99">
        <f>D9</f>
        <v>2974779.54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218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221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201</v>
      </c>
      <c r="B53" s="49">
        <f>B14</f>
        <v>11610239.83</v>
      </c>
      <c r="C53" s="49">
        <f>C14</f>
        <v>2529559.84</v>
      </c>
      <c r="D53" s="49">
        <f>D14</f>
        <v>2529559.84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204</v>
      </c>
      <c r="B55" s="23">
        <v>0</v>
      </c>
      <c r="C55" s="49">
        <f>C18</f>
        <v>-315087.86</v>
      </c>
      <c r="D55" s="49">
        <f>D18</f>
        <v>-315087.86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226</v>
      </c>
      <c r="B57" s="4">
        <f>B48+B49-B53+B55</f>
        <v>0</v>
      </c>
      <c r="C57" s="4">
        <f>C48+C49-C53+C55</f>
        <v>130131.8400000002</v>
      </c>
      <c r="D57" s="4">
        <f>D48+D49-D53+D55</f>
        <v>130131.8400000002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0</v>
      </c>
      <c r="C59" s="4">
        <f>C57-C49</f>
        <v>130131.8400000002</v>
      </c>
      <c r="D59" s="4">
        <f>D57-D49</f>
        <v>130131.8400000002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8" t="s">
        <v>198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219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222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229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205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230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231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17 B19:D25 B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B43" sqref="B4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232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PARA EL DESARROLLO INTEGRAL DE LA FAMILIA DEL MUNICIPIO DE CORTAZAR,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233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234</v>
      </c>
      <c r="B6" s="152" t="s">
        <v>235</v>
      </c>
      <c r="C6" s="152"/>
      <c r="D6" s="152"/>
      <c r="E6" s="152"/>
      <c r="F6" s="152"/>
      <c r="G6" s="152" t="s">
        <v>236</v>
      </c>
    </row>
    <row r="7" spans="1:7" ht="30" x14ac:dyDescent="0.25">
      <c r="A7" s="151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2"/>
    </row>
    <row r="8" spans="1:7" x14ac:dyDescent="0.25">
      <c r="A8" s="27" t="s">
        <v>241</v>
      </c>
      <c r="B8" s="94"/>
      <c r="C8" s="94"/>
      <c r="D8" s="94"/>
      <c r="E8" s="94"/>
      <c r="F8" s="94"/>
      <c r="G8" s="94"/>
    </row>
    <row r="9" spans="1:7" x14ac:dyDescent="0.25">
      <c r="A9" s="60" t="s">
        <v>242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243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248</v>
      </c>
      <c r="B15" s="181">
        <v>695337.55</v>
      </c>
      <c r="C15" s="181"/>
      <c r="D15" s="182">
        <v>695337.55</v>
      </c>
      <c r="E15" s="181">
        <v>246054</v>
      </c>
      <c r="F15" s="181">
        <v>246054</v>
      </c>
      <c r="G15" s="49">
        <f t="shared" si="0"/>
        <v>-449283.55000000005</v>
      </c>
    </row>
    <row r="16" spans="1:7" x14ac:dyDescent="0.25">
      <c r="A16" s="95" t="s">
        <v>249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250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252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260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261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266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267</v>
      </c>
      <c r="B34" s="181">
        <v>10914902.279999999</v>
      </c>
      <c r="C34" s="181"/>
      <c r="D34" s="182">
        <v>10914902.279999999</v>
      </c>
      <c r="E34" s="181">
        <v>2728725.54</v>
      </c>
      <c r="F34" s="181">
        <v>2728725.54</v>
      </c>
      <c r="G34" s="49">
        <f t="shared" si="4"/>
        <v>-8186176.7399999993</v>
      </c>
    </row>
    <row r="35" spans="1:7" ht="14.45" customHeight="1" x14ac:dyDescent="0.25">
      <c r="A35" s="60" t="s">
        <v>268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270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273</v>
      </c>
      <c r="B41" s="4">
        <f t="shared" ref="B41:G41" si="7">SUM(B9,B10,B11,B12,B13,B14,B15,B16,B28,B34,B35,B37)</f>
        <v>11610239.83</v>
      </c>
      <c r="C41" s="4">
        <f t="shared" si="7"/>
        <v>0</v>
      </c>
      <c r="D41" s="4">
        <f t="shared" si="7"/>
        <v>11610239.83</v>
      </c>
      <c r="E41" s="4">
        <f t="shared" si="7"/>
        <v>2974779.54</v>
      </c>
      <c r="F41" s="4">
        <f t="shared" si="7"/>
        <v>2974779.54</v>
      </c>
      <c r="G41" s="4">
        <f t="shared" si="7"/>
        <v>-8635460.2899999991</v>
      </c>
    </row>
    <row r="42" spans="1:7" x14ac:dyDescent="0.25">
      <c r="A42" s="3" t="s">
        <v>274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275</v>
      </c>
      <c r="B44" s="51"/>
      <c r="C44" s="51"/>
      <c r="D44" s="51"/>
      <c r="E44" s="51"/>
      <c r="F44" s="51"/>
      <c r="G44" s="51"/>
    </row>
    <row r="45" spans="1:7" x14ac:dyDescent="0.25">
      <c r="A45" s="60" t="s">
        <v>276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280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284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285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290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295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296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298</v>
      </c>
      <c r="B70" s="4">
        <f t="shared" ref="B70:G70" si="16">B41+B65+B67</f>
        <v>11610239.83</v>
      </c>
      <c r="C70" s="4">
        <f t="shared" si="16"/>
        <v>0</v>
      </c>
      <c r="D70" s="4">
        <f t="shared" si="16"/>
        <v>11610239.83</v>
      </c>
      <c r="E70" s="4">
        <f t="shared" si="16"/>
        <v>2974779.54</v>
      </c>
      <c r="F70" s="4">
        <f t="shared" si="16"/>
        <v>2974779.54</v>
      </c>
      <c r="G70" s="4">
        <f t="shared" si="16"/>
        <v>-8635460.2899999991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299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300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302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zoomScale="85" zoomScaleNormal="85" workbookViewId="0">
      <selection activeCell="B59" sqref="B5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303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>SISTEMA PARA EL DESARROLLO INTEGRAL DE LA FAMILIA DEL MUNICIPIO DE CORTAZAR,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304</v>
      </c>
      <c r="B3" s="130"/>
      <c r="C3" s="130"/>
      <c r="D3" s="130"/>
      <c r="E3" s="130"/>
      <c r="F3" s="130"/>
      <c r="G3" s="130"/>
    </row>
    <row r="4" spans="1:7" x14ac:dyDescent="0.25">
      <c r="A4" s="130" t="s">
        <v>305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53" t="s">
        <v>7</v>
      </c>
      <c r="B7" s="153" t="s">
        <v>306</v>
      </c>
      <c r="C7" s="153"/>
      <c r="D7" s="153"/>
      <c r="E7" s="153"/>
      <c r="F7" s="153"/>
      <c r="G7" s="154" t="s">
        <v>307</v>
      </c>
    </row>
    <row r="8" spans="1:7" ht="30" x14ac:dyDescent="0.25">
      <c r="A8" s="153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3"/>
    </row>
    <row r="9" spans="1:7" x14ac:dyDescent="0.25">
      <c r="A9" s="28" t="s">
        <v>312</v>
      </c>
      <c r="B9" s="86">
        <f t="shared" ref="B9:G9" si="0">SUM(B10,B18,B28,B38,B48,B58,B62,B71,B75)</f>
        <v>11610239.829999998</v>
      </c>
      <c r="C9" s="86">
        <f t="shared" si="0"/>
        <v>1310745.1400000001</v>
      </c>
      <c r="D9" s="86">
        <f t="shared" si="0"/>
        <v>12920984.969999999</v>
      </c>
      <c r="E9" s="86">
        <f t="shared" si="0"/>
        <v>2529559.84</v>
      </c>
      <c r="F9" s="86">
        <f t="shared" si="0"/>
        <v>2529559.84</v>
      </c>
      <c r="G9" s="86">
        <f t="shared" si="0"/>
        <v>10391425.130000001</v>
      </c>
    </row>
    <row r="10" spans="1:7" x14ac:dyDescent="0.25">
      <c r="A10" s="87" t="s">
        <v>313</v>
      </c>
      <c r="B10" s="86">
        <f t="shared" ref="B10:G10" si="1">SUM(B11:B17)</f>
        <v>7755664.8100000005</v>
      </c>
      <c r="C10" s="86">
        <f t="shared" si="1"/>
        <v>-72.72999999999999</v>
      </c>
      <c r="D10" s="86">
        <f t="shared" si="1"/>
        <v>7755592.0800000001</v>
      </c>
      <c r="E10" s="86">
        <f t="shared" si="1"/>
        <v>1463693.46</v>
      </c>
      <c r="F10" s="86">
        <f t="shared" si="1"/>
        <v>1463693.46</v>
      </c>
      <c r="G10" s="86">
        <f t="shared" si="1"/>
        <v>6291898.6200000001</v>
      </c>
    </row>
    <row r="11" spans="1:7" x14ac:dyDescent="0.25">
      <c r="A11" s="88" t="s">
        <v>314</v>
      </c>
      <c r="B11" s="184">
        <v>3940967.69</v>
      </c>
      <c r="C11" s="184">
        <v>-38.61</v>
      </c>
      <c r="D11" s="185">
        <v>3940929.08</v>
      </c>
      <c r="E11" s="184">
        <v>877273.07</v>
      </c>
      <c r="F11" s="184">
        <v>877273.07</v>
      </c>
      <c r="G11" s="77">
        <f>D11-E11</f>
        <v>3063656.0100000002</v>
      </c>
    </row>
    <row r="12" spans="1:7" x14ac:dyDescent="0.25">
      <c r="A12" s="88" t="s">
        <v>315</v>
      </c>
      <c r="B12" s="184">
        <v>0</v>
      </c>
      <c r="C12" s="184"/>
      <c r="D12" s="185"/>
      <c r="E12" s="184"/>
      <c r="F12" s="184"/>
      <c r="G12" s="77">
        <f t="shared" ref="G12:G17" si="2">D12-E12</f>
        <v>0</v>
      </c>
    </row>
    <row r="13" spans="1:7" x14ac:dyDescent="0.25">
      <c r="A13" s="88" t="s">
        <v>316</v>
      </c>
      <c r="B13" s="184">
        <v>900596.23</v>
      </c>
      <c r="C13" s="184">
        <v>-8.3699999999999992</v>
      </c>
      <c r="D13" s="185">
        <v>900587.86</v>
      </c>
      <c r="E13" s="184">
        <v>893.08</v>
      </c>
      <c r="F13" s="184">
        <v>893.08</v>
      </c>
      <c r="G13" s="77">
        <f t="shared" si="2"/>
        <v>899694.78</v>
      </c>
    </row>
    <row r="14" spans="1:7" x14ac:dyDescent="0.25">
      <c r="A14" s="88" t="s">
        <v>317</v>
      </c>
      <c r="B14" s="185">
        <v>135950</v>
      </c>
      <c r="C14" s="185"/>
      <c r="D14" s="185">
        <v>135950</v>
      </c>
      <c r="E14" s="185"/>
      <c r="F14" s="185"/>
      <c r="G14" s="77">
        <f t="shared" si="2"/>
        <v>135950</v>
      </c>
    </row>
    <row r="15" spans="1:7" x14ac:dyDescent="0.25">
      <c r="A15" s="88" t="s">
        <v>318</v>
      </c>
      <c r="B15" s="184">
        <v>2778150.89</v>
      </c>
      <c r="C15" s="184">
        <v>-25.75</v>
      </c>
      <c r="D15" s="185">
        <v>2778125.14</v>
      </c>
      <c r="E15" s="184">
        <v>585527.31000000006</v>
      </c>
      <c r="F15" s="184">
        <v>585527.31000000006</v>
      </c>
      <c r="G15" s="77">
        <f t="shared" si="2"/>
        <v>2192597.83</v>
      </c>
    </row>
    <row r="16" spans="1:7" x14ac:dyDescent="0.25">
      <c r="A16" s="88" t="s">
        <v>319</v>
      </c>
      <c r="B16" s="185"/>
      <c r="C16" s="185"/>
      <c r="D16" s="185">
        <v>0</v>
      </c>
      <c r="E16" s="185"/>
      <c r="F16" s="185"/>
      <c r="G16" s="77">
        <f t="shared" si="2"/>
        <v>0</v>
      </c>
    </row>
    <row r="17" spans="1:7" x14ac:dyDescent="0.25">
      <c r="A17" s="88" t="s">
        <v>320</v>
      </c>
      <c r="B17" s="185"/>
      <c r="C17" s="185"/>
      <c r="D17" s="185">
        <v>0</v>
      </c>
      <c r="E17" s="185"/>
      <c r="F17" s="185"/>
      <c r="G17" s="77">
        <f t="shared" si="2"/>
        <v>0</v>
      </c>
    </row>
    <row r="18" spans="1:7" x14ac:dyDescent="0.25">
      <c r="A18" s="87" t="s">
        <v>321</v>
      </c>
      <c r="B18" s="86">
        <f t="shared" ref="B18:G18" si="3">SUM(B19:B27)</f>
        <v>1054971.3699999999</v>
      </c>
      <c r="C18" s="86">
        <f t="shared" si="3"/>
        <v>4603.99</v>
      </c>
      <c r="D18" s="86">
        <f t="shared" si="3"/>
        <v>1059575.3599999999</v>
      </c>
      <c r="E18" s="86">
        <f t="shared" si="3"/>
        <v>284559.78999999998</v>
      </c>
      <c r="F18" s="86">
        <f t="shared" si="3"/>
        <v>284559.78999999998</v>
      </c>
      <c r="G18" s="86">
        <f t="shared" si="3"/>
        <v>775015.57</v>
      </c>
    </row>
    <row r="19" spans="1:7" x14ac:dyDescent="0.25">
      <c r="A19" s="88" t="s">
        <v>322</v>
      </c>
      <c r="B19" s="184">
        <v>263018.98</v>
      </c>
      <c r="C19" s="184"/>
      <c r="D19" s="185">
        <v>263018.98</v>
      </c>
      <c r="E19" s="184">
        <v>34777.19</v>
      </c>
      <c r="F19" s="184">
        <v>34777.19</v>
      </c>
      <c r="G19" s="77">
        <f>D19-E19</f>
        <v>228241.78999999998</v>
      </c>
    </row>
    <row r="20" spans="1:7" x14ac:dyDescent="0.25">
      <c r="A20" s="88" t="s">
        <v>323</v>
      </c>
      <c r="B20" s="184">
        <v>8073</v>
      </c>
      <c r="C20" s="184">
        <v>4603.99</v>
      </c>
      <c r="D20" s="185">
        <v>12676.99</v>
      </c>
      <c r="E20" s="184">
        <v>5063.99</v>
      </c>
      <c r="F20" s="184">
        <v>5063.99</v>
      </c>
      <c r="G20" s="77">
        <f t="shared" ref="G20:G27" si="4">D20-E20</f>
        <v>7613</v>
      </c>
    </row>
    <row r="21" spans="1:7" x14ac:dyDescent="0.25">
      <c r="A21" s="88" t="s">
        <v>324</v>
      </c>
      <c r="B21" s="184">
        <v>255564</v>
      </c>
      <c r="C21" s="184"/>
      <c r="D21" s="185">
        <v>255564</v>
      </c>
      <c r="E21" s="184">
        <v>106789.66</v>
      </c>
      <c r="F21" s="184">
        <v>106789.66</v>
      </c>
      <c r="G21" s="77">
        <f t="shared" si="4"/>
        <v>148774.34</v>
      </c>
    </row>
    <row r="22" spans="1:7" x14ac:dyDescent="0.25">
      <c r="A22" s="88" t="s">
        <v>325</v>
      </c>
      <c r="B22" s="184">
        <v>8408</v>
      </c>
      <c r="C22" s="184"/>
      <c r="D22" s="185">
        <v>8408</v>
      </c>
      <c r="E22" s="184">
        <v>971.01</v>
      </c>
      <c r="F22" s="184">
        <v>971.01</v>
      </c>
      <c r="G22" s="77">
        <f t="shared" si="4"/>
        <v>7436.99</v>
      </c>
    </row>
    <row r="23" spans="1:7" x14ac:dyDescent="0.25">
      <c r="A23" s="88" t="s">
        <v>326</v>
      </c>
      <c r="B23" s="184">
        <v>22790</v>
      </c>
      <c r="C23" s="184"/>
      <c r="D23" s="185">
        <v>22790</v>
      </c>
      <c r="E23" s="184">
        <v>6436.9</v>
      </c>
      <c r="F23" s="184">
        <v>6436.9</v>
      </c>
      <c r="G23" s="77">
        <f t="shared" si="4"/>
        <v>16353.1</v>
      </c>
    </row>
    <row r="24" spans="1:7" x14ac:dyDescent="0.25">
      <c r="A24" s="88" t="s">
        <v>327</v>
      </c>
      <c r="B24" s="184">
        <v>346033.45</v>
      </c>
      <c r="C24" s="184"/>
      <c r="D24" s="185">
        <v>346033.45</v>
      </c>
      <c r="E24" s="184">
        <v>114465.1</v>
      </c>
      <c r="F24" s="184">
        <v>114465.1</v>
      </c>
      <c r="G24" s="77">
        <f t="shared" si="4"/>
        <v>231568.35</v>
      </c>
    </row>
    <row r="25" spans="1:7" x14ac:dyDescent="0.25">
      <c r="A25" s="88" t="s">
        <v>328</v>
      </c>
      <c r="B25" s="184">
        <v>22430.52</v>
      </c>
      <c r="C25" s="184"/>
      <c r="D25" s="185">
        <v>22430.52</v>
      </c>
      <c r="E25" s="184">
        <v>8027.8</v>
      </c>
      <c r="F25" s="184">
        <v>8027.8</v>
      </c>
      <c r="G25" s="77">
        <f t="shared" si="4"/>
        <v>14402.720000000001</v>
      </c>
    </row>
    <row r="26" spans="1:7" x14ac:dyDescent="0.25">
      <c r="A26" s="88" t="s">
        <v>329</v>
      </c>
      <c r="B26" s="185"/>
      <c r="C26" s="185"/>
      <c r="D26" s="185"/>
      <c r="E26" s="185"/>
      <c r="F26" s="185"/>
      <c r="G26" s="77">
        <f t="shared" si="4"/>
        <v>0</v>
      </c>
    </row>
    <row r="27" spans="1:7" x14ac:dyDescent="0.25">
      <c r="A27" s="88" t="s">
        <v>330</v>
      </c>
      <c r="B27" s="184">
        <v>128653.42</v>
      </c>
      <c r="C27" s="184"/>
      <c r="D27" s="185">
        <v>128653.42</v>
      </c>
      <c r="E27" s="184">
        <v>8028.14</v>
      </c>
      <c r="F27" s="184">
        <v>8028.14</v>
      </c>
      <c r="G27" s="77">
        <f t="shared" si="4"/>
        <v>120625.28</v>
      </c>
    </row>
    <row r="28" spans="1:7" x14ac:dyDescent="0.25">
      <c r="A28" s="87" t="s">
        <v>331</v>
      </c>
      <c r="B28" s="86">
        <f t="shared" ref="B28:G28" si="5">SUM(B29:B37)</f>
        <v>1428934.2799999998</v>
      </c>
      <c r="C28" s="86">
        <f t="shared" si="5"/>
        <v>63200</v>
      </c>
      <c r="D28" s="86">
        <f t="shared" si="5"/>
        <v>1492134.2799999998</v>
      </c>
      <c r="E28" s="86">
        <f t="shared" si="5"/>
        <v>316890.38</v>
      </c>
      <c r="F28" s="86">
        <f t="shared" si="5"/>
        <v>316890.38</v>
      </c>
      <c r="G28" s="86">
        <f t="shared" si="5"/>
        <v>1175243.9000000001</v>
      </c>
    </row>
    <row r="29" spans="1:7" x14ac:dyDescent="0.25">
      <c r="A29" s="88" t="s">
        <v>332</v>
      </c>
      <c r="B29" s="184">
        <v>220745.85</v>
      </c>
      <c r="C29" s="184"/>
      <c r="D29" s="185">
        <v>220745.85</v>
      </c>
      <c r="E29" s="184">
        <v>38987.160000000003</v>
      </c>
      <c r="F29" s="184">
        <v>38987.160000000003</v>
      </c>
      <c r="G29" s="77">
        <f>D29-E29</f>
        <v>181758.69</v>
      </c>
    </row>
    <row r="30" spans="1:7" x14ac:dyDescent="0.25">
      <c r="A30" s="88" t="s">
        <v>333</v>
      </c>
      <c r="B30" s="184">
        <v>65382.6</v>
      </c>
      <c r="C30" s="184"/>
      <c r="D30" s="185">
        <v>65382.6</v>
      </c>
      <c r="E30" s="184">
        <v>30700</v>
      </c>
      <c r="F30" s="184">
        <v>30700</v>
      </c>
      <c r="G30" s="77">
        <f t="shared" ref="G30:G37" si="6">D30-E30</f>
        <v>34682.6</v>
      </c>
    </row>
    <row r="31" spans="1:7" x14ac:dyDescent="0.25">
      <c r="A31" s="88" t="s">
        <v>334</v>
      </c>
      <c r="B31" s="184">
        <v>26698.799999999999</v>
      </c>
      <c r="C31" s="184">
        <v>58000</v>
      </c>
      <c r="D31" s="185">
        <v>84698.8</v>
      </c>
      <c r="E31" s="184">
        <v>61407.01</v>
      </c>
      <c r="F31" s="184">
        <v>61407.01</v>
      </c>
      <c r="G31" s="77">
        <f t="shared" si="6"/>
        <v>23291.79</v>
      </c>
    </row>
    <row r="32" spans="1:7" x14ac:dyDescent="0.25">
      <c r="A32" s="88" t="s">
        <v>335</v>
      </c>
      <c r="B32" s="184">
        <v>185118.51</v>
      </c>
      <c r="C32" s="184"/>
      <c r="D32" s="185">
        <v>185118.51</v>
      </c>
      <c r="E32" s="184">
        <v>6373.65</v>
      </c>
      <c r="F32" s="184">
        <v>6373.65</v>
      </c>
      <c r="G32" s="77">
        <f t="shared" si="6"/>
        <v>178744.86000000002</v>
      </c>
    </row>
    <row r="33" spans="1:7" ht="14.45" customHeight="1" x14ac:dyDescent="0.25">
      <c r="A33" s="88" t="s">
        <v>336</v>
      </c>
      <c r="B33" s="184">
        <v>158972</v>
      </c>
      <c r="C33" s="184"/>
      <c r="D33" s="185">
        <v>158972</v>
      </c>
      <c r="E33" s="184">
        <v>73882.33</v>
      </c>
      <c r="F33" s="184">
        <v>73882.33</v>
      </c>
      <c r="G33" s="77">
        <f t="shared" si="6"/>
        <v>85089.67</v>
      </c>
    </row>
    <row r="34" spans="1:7" ht="14.45" customHeight="1" x14ac:dyDescent="0.25">
      <c r="A34" s="88" t="s">
        <v>337</v>
      </c>
      <c r="B34" s="184">
        <v>122840</v>
      </c>
      <c r="C34" s="184"/>
      <c r="D34" s="185">
        <v>122840</v>
      </c>
      <c r="E34" s="184"/>
      <c r="F34" s="184"/>
      <c r="G34" s="77">
        <f t="shared" si="6"/>
        <v>122840</v>
      </c>
    </row>
    <row r="35" spans="1:7" ht="14.45" customHeight="1" x14ac:dyDescent="0.25">
      <c r="A35" s="88" t="s">
        <v>338</v>
      </c>
      <c r="B35" s="184">
        <v>12790.33</v>
      </c>
      <c r="C35" s="184"/>
      <c r="D35" s="185">
        <v>12790.33</v>
      </c>
      <c r="E35" s="184">
        <v>4072</v>
      </c>
      <c r="F35" s="184">
        <v>4072</v>
      </c>
      <c r="G35" s="77">
        <f t="shared" si="6"/>
        <v>8718.33</v>
      </c>
    </row>
    <row r="36" spans="1:7" ht="14.45" customHeight="1" x14ac:dyDescent="0.25">
      <c r="A36" s="88" t="s">
        <v>339</v>
      </c>
      <c r="B36" s="184">
        <v>482220</v>
      </c>
      <c r="C36" s="184"/>
      <c r="D36" s="185">
        <v>482220</v>
      </c>
      <c r="E36" s="184">
        <v>67975.89</v>
      </c>
      <c r="F36" s="184">
        <v>67975.89</v>
      </c>
      <c r="G36" s="77">
        <f t="shared" si="6"/>
        <v>414244.11</v>
      </c>
    </row>
    <row r="37" spans="1:7" ht="14.45" customHeight="1" x14ac:dyDescent="0.25">
      <c r="A37" s="88" t="s">
        <v>340</v>
      </c>
      <c r="B37" s="184">
        <v>154166.19</v>
      </c>
      <c r="C37" s="184">
        <v>5200</v>
      </c>
      <c r="D37" s="185">
        <v>159366.19</v>
      </c>
      <c r="E37" s="184">
        <v>33492.339999999997</v>
      </c>
      <c r="F37" s="184">
        <v>33492.339999999997</v>
      </c>
      <c r="G37" s="77">
        <f t="shared" si="6"/>
        <v>125873.85</v>
      </c>
    </row>
    <row r="38" spans="1:7" x14ac:dyDescent="0.25">
      <c r="A38" s="87" t="s">
        <v>341</v>
      </c>
      <c r="B38" s="186">
        <f t="shared" ref="B38:G38" si="7">SUM(B39:B47)</f>
        <v>1305763.3700000001</v>
      </c>
      <c r="C38" s="86">
        <f t="shared" si="7"/>
        <v>622945.88</v>
      </c>
      <c r="D38" s="86">
        <f t="shared" si="7"/>
        <v>1928709.25</v>
      </c>
      <c r="E38" s="86">
        <f t="shared" si="7"/>
        <v>376197.57</v>
      </c>
      <c r="F38" s="86">
        <f t="shared" si="7"/>
        <v>376197.57</v>
      </c>
      <c r="G38" s="86">
        <f t="shared" si="7"/>
        <v>1552511.68</v>
      </c>
    </row>
    <row r="39" spans="1:7" x14ac:dyDescent="0.25">
      <c r="A39" s="88" t="s">
        <v>342</v>
      </c>
      <c r="B39" s="183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343</v>
      </c>
      <c r="B40" s="183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344</v>
      </c>
      <c r="B41" s="183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345</v>
      </c>
      <c r="B42" s="187">
        <v>1305763.3700000001</v>
      </c>
      <c r="C42" s="184">
        <v>622945.88</v>
      </c>
      <c r="D42" s="185">
        <v>1928709.25</v>
      </c>
      <c r="E42" s="184">
        <v>376197.57</v>
      </c>
      <c r="F42" s="184">
        <v>376197.57</v>
      </c>
      <c r="G42" s="77">
        <f t="shared" si="8"/>
        <v>1552511.68</v>
      </c>
    </row>
    <row r="43" spans="1:7" x14ac:dyDescent="0.25">
      <c r="A43" s="88" t="s">
        <v>346</v>
      </c>
      <c r="B43" s="183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347</v>
      </c>
      <c r="B44" s="183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348</v>
      </c>
      <c r="B45" s="183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349</v>
      </c>
      <c r="B46" s="183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350</v>
      </c>
      <c r="B47" s="183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351</v>
      </c>
      <c r="B48" s="186">
        <f t="shared" ref="B48:G48" si="9">SUM(B49:B57)</f>
        <v>64906</v>
      </c>
      <c r="C48" s="86">
        <f t="shared" si="9"/>
        <v>620068</v>
      </c>
      <c r="D48" s="86">
        <f t="shared" si="9"/>
        <v>684974</v>
      </c>
      <c r="E48" s="86">
        <f t="shared" si="9"/>
        <v>88218.64</v>
      </c>
      <c r="F48" s="86">
        <f t="shared" si="9"/>
        <v>88218.64</v>
      </c>
      <c r="G48" s="86">
        <f t="shared" si="9"/>
        <v>596755.36</v>
      </c>
    </row>
    <row r="49" spans="1:7" x14ac:dyDescent="0.25">
      <c r="A49" s="88" t="s">
        <v>352</v>
      </c>
      <c r="B49" s="184">
        <v>64906</v>
      </c>
      <c r="C49" s="184">
        <v>71140</v>
      </c>
      <c r="D49" s="185">
        <v>136046</v>
      </c>
      <c r="E49" s="184">
        <v>77290.64</v>
      </c>
      <c r="F49" s="184">
        <v>77290.64</v>
      </c>
      <c r="G49" s="77">
        <f>D49-E49</f>
        <v>58755.360000000001</v>
      </c>
    </row>
    <row r="50" spans="1:7" x14ac:dyDescent="0.25">
      <c r="A50" s="88" t="s">
        <v>353</v>
      </c>
      <c r="B50" s="184"/>
      <c r="C50" s="184"/>
      <c r="D50" s="185"/>
      <c r="E50" s="184"/>
      <c r="F50" s="184"/>
      <c r="G50" s="77">
        <f t="shared" ref="G50:G57" si="10">D50-E50</f>
        <v>0</v>
      </c>
    </row>
    <row r="51" spans="1:7" x14ac:dyDescent="0.25">
      <c r="A51" s="88" t="s">
        <v>354</v>
      </c>
      <c r="B51" s="185"/>
      <c r="C51" s="185"/>
      <c r="D51" s="185"/>
      <c r="E51" s="185"/>
      <c r="F51" s="185"/>
      <c r="G51" s="77">
        <f t="shared" si="10"/>
        <v>0</v>
      </c>
    </row>
    <row r="52" spans="1:7" x14ac:dyDescent="0.25">
      <c r="A52" s="88" t="s">
        <v>355</v>
      </c>
      <c r="B52" s="184"/>
      <c r="C52" s="184">
        <v>538000</v>
      </c>
      <c r="D52" s="185">
        <v>538000</v>
      </c>
      <c r="E52" s="184"/>
      <c r="F52" s="184"/>
      <c r="G52" s="77">
        <f t="shared" si="10"/>
        <v>538000</v>
      </c>
    </row>
    <row r="53" spans="1:7" x14ac:dyDescent="0.25">
      <c r="A53" s="88" t="s">
        <v>356</v>
      </c>
      <c r="B53" s="185"/>
      <c r="C53" s="185"/>
      <c r="D53" s="185"/>
      <c r="E53" s="185"/>
      <c r="F53" s="185"/>
      <c r="G53" s="77">
        <f t="shared" si="10"/>
        <v>0</v>
      </c>
    </row>
    <row r="54" spans="1:7" x14ac:dyDescent="0.25">
      <c r="A54" s="88" t="s">
        <v>357</v>
      </c>
      <c r="B54" s="185"/>
      <c r="C54" s="185">
        <v>10928</v>
      </c>
      <c r="D54" s="185">
        <v>10928</v>
      </c>
      <c r="E54" s="185">
        <v>10928</v>
      </c>
      <c r="F54" s="185">
        <v>10928</v>
      </c>
      <c r="G54" s="77">
        <f t="shared" si="10"/>
        <v>0</v>
      </c>
    </row>
    <row r="55" spans="1:7" x14ac:dyDescent="0.25">
      <c r="A55" s="88" t="s">
        <v>358</v>
      </c>
      <c r="B55" s="185"/>
      <c r="C55" s="185"/>
      <c r="D55" s="185"/>
      <c r="E55" s="185"/>
      <c r="F55" s="185"/>
      <c r="G55" s="77">
        <f t="shared" si="10"/>
        <v>0</v>
      </c>
    </row>
    <row r="56" spans="1:7" x14ac:dyDescent="0.25">
      <c r="A56" s="88" t="s">
        <v>359</v>
      </c>
      <c r="B56" s="184"/>
      <c r="C56" s="184"/>
      <c r="D56" s="185"/>
      <c r="E56" s="184"/>
      <c r="F56" s="184"/>
      <c r="G56" s="77">
        <f t="shared" si="10"/>
        <v>0</v>
      </c>
    </row>
    <row r="57" spans="1:7" x14ac:dyDescent="0.25">
      <c r="A57" s="88" t="s">
        <v>360</v>
      </c>
      <c r="B57" s="185"/>
      <c r="C57" s="185"/>
      <c r="D57" s="185"/>
      <c r="E57" s="185"/>
      <c r="F57" s="185"/>
      <c r="G57" s="77">
        <f t="shared" si="10"/>
        <v>0</v>
      </c>
    </row>
    <row r="58" spans="1:7" x14ac:dyDescent="0.25">
      <c r="A58" s="87" t="s">
        <v>361</v>
      </c>
      <c r="B58" s="86">
        <f t="shared" ref="B58:G58" si="11">SUM(B59:B61)</f>
        <v>0</v>
      </c>
      <c r="C58" s="86">
        <f t="shared" si="11"/>
        <v>0</v>
      </c>
      <c r="D58" s="86">
        <f t="shared" si="11"/>
        <v>0</v>
      </c>
      <c r="E58" s="86">
        <f t="shared" si="11"/>
        <v>0</v>
      </c>
      <c r="F58" s="86">
        <f t="shared" si="11"/>
        <v>0</v>
      </c>
      <c r="G58" s="86">
        <f t="shared" si="11"/>
        <v>0</v>
      </c>
    </row>
    <row r="59" spans="1:7" x14ac:dyDescent="0.25">
      <c r="A59" s="88" t="s">
        <v>362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363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2">D60-E60</f>
        <v>0</v>
      </c>
    </row>
    <row r="61" spans="1:7" x14ac:dyDescent="0.25">
      <c r="A61" s="88" t="s">
        <v>364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2"/>
        <v>0</v>
      </c>
    </row>
    <row r="62" spans="1:7" x14ac:dyDescent="0.25">
      <c r="A62" s="87" t="s">
        <v>365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366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368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369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370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371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372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373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374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375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376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377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378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379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380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381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382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383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384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385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386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313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314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315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316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317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318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319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320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321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322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323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324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325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326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327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328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329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330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331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332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333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334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335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336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337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338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339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340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341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342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343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344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345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346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347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348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349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350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351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352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353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354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355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356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357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358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359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360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361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362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363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364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365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366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367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369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370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371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372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373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374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375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376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377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378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379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380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381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382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383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384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385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387</v>
      </c>
      <c r="B159" s="93">
        <f t="shared" ref="B159:G159" si="37">B9+B84</f>
        <v>11610239.829999998</v>
      </c>
      <c r="C159" s="93">
        <f t="shared" si="37"/>
        <v>1310745.1400000001</v>
      </c>
      <c r="D159" s="93">
        <f t="shared" si="37"/>
        <v>12920984.969999999</v>
      </c>
      <c r="E159" s="93">
        <f t="shared" si="37"/>
        <v>2529559.84</v>
      </c>
      <c r="F159" s="93">
        <f t="shared" si="37"/>
        <v>2529559.84</v>
      </c>
      <c r="G159" s="93">
        <f t="shared" si="37"/>
        <v>10391425.130000001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1:F17 B19:F27 B29:F37 B42:F42 B49:F5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G27 B18:F18 G29:G37 B28:F28 B39:G41 B38:F38 G49:G57 B48:F48 B59:G61 B58:F58 B63:G70 B62:F62 B71:F92 B94:F159 B93:C93 E93:F93 G11:G17 G19:G26 B43:G47 G42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8" zoomScaleNormal="70" workbookViewId="0">
      <selection activeCell="A22" sqref="A2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388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>SISTEMA PARA EL DESARROLLO INTEGRAL DE LA FAMILIA DEL MUNICIPIO DE CORTAZAR,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389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7</v>
      </c>
      <c r="B7" s="152" t="s">
        <v>306</v>
      </c>
      <c r="C7" s="152"/>
      <c r="D7" s="152"/>
      <c r="E7" s="152"/>
      <c r="F7" s="152"/>
      <c r="G7" s="154" t="s">
        <v>307</v>
      </c>
    </row>
    <row r="8" spans="1:7" ht="30" x14ac:dyDescent="0.25">
      <c r="A8" s="151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3"/>
    </row>
    <row r="9" spans="1:7" ht="15.75" customHeight="1" x14ac:dyDescent="0.25">
      <c r="A9" s="27" t="s">
        <v>390</v>
      </c>
      <c r="B9" s="31">
        <f>SUM(B10:B21)</f>
        <v>11610239.829999998</v>
      </c>
      <c r="C9" s="31">
        <f t="shared" ref="C9:G9" si="0">SUM(C10:C21)</f>
        <v>1310745.1399999999</v>
      </c>
      <c r="D9" s="31">
        <f t="shared" si="0"/>
        <v>12920984.969999999</v>
      </c>
      <c r="E9" s="31">
        <f t="shared" si="0"/>
        <v>2529559.84</v>
      </c>
      <c r="F9" s="31">
        <f t="shared" si="0"/>
        <v>2529559.84</v>
      </c>
      <c r="G9" s="31">
        <f t="shared" si="0"/>
        <v>10391425.129999999</v>
      </c>
    </row>
    <row r="10" spans="1:7" x14ac:dyDescent="0.25">
      <c r="A10" s="65" t="s">
        <v>391</v>
      </c>
      <c r="B10" s="187">
        <v>629775.57999999996</v>
      </c>
      <c r="C10" s="187">
        <v>0</v>
      </c>
      <c r="D10" s="188">
        <v>629775.57999999996</v>
      </c>
      <c r="E10" s="187">
        <v>127134.42</v>
      </c>
      <c r="F10" s="187">
        <v>127134.42</v>
      </c>
      <c r="G10" s="188">
        <v>502641.16</v>
      </c>
    </row>
    <row r="11" spans="1:7" x14ac:dyDescent="0.25">
      <c r="A11" s="65" t="s">
        <v>392</v>
      </c>
      <c r="B11" s="187">
        <v>360476.14</v>
      </c>
      <c r="C11" s="187"/>
      <c r="D11" s="188">
        <v>360476.14</v>
      </c>
      <c r="E11" s="187">
        <v>74743.13</v>
      </c>
      <c r="F11" s="187">
        <v>74743.13</v>
      </c>
      <c r="G11" s="188">
        <v>285733.01</v>
      </c>
    </row>
    <row r="12" spans="1:7" x14ac:dyDescent="0.25">
      <c r="A12" s="65" t="s">
        <v>393</v>
      </c>
      <c r="B12" s="188">
        <v>248387.97</v>
      </c>
      <c r="C12" s="188"/>
      <c r="D12" s="188">
        <v>248387.97</v>
      </c>
      <c r="E12" s="188">
        <v>54193.46</v>
      </c>
      <c r="F12" s="188">
        <v>54193.46</v>
      </c>
      <c r="G12" s="188">
        <v>194194.51</v>
      </c>
    </row>
    <row r="13" spans="1:7" x14ac:dyDescent="0.25">
      <c r="A13" s="65" t="s">
        <v>394</v>
      </c>
      <c r="B13" s="188">
        <v>788962.32</v>
      </c>
      <c r="C13" s="188">
        <v>-10670</v>
      </c>
      <c r="D13" s="188">
        <v>778292.32</v>
      </c>
      <c r="E13" s="188">
        <v>121662.71</v>
      </c>
      <c r="F13" s="188">
        <v>121662.71</v>
      </c>
      <c r="G13" s="188">
        <v>656629.61</v>
      </c>
    </row>
    <row r="14" spans="1:7" x14ac:dyDescent="0.25">
      <c r="A14" s="65" t="s">
        <v>395</v>
      </c>
      <c r="B14" s="188">
        <v>495025.48</v>
      </c>
      <c r="C14" s="188">
        <v>31355.31</v>
      </c>
      <c r="D14" s="188">
        <v>526380.79</v>
      </c>
      <c r="E14" s="188">
        <v>131397.1</v>
      </c>
      <c r="F14" s="188">
        <v>131397.1</v>
      </c>
      <c r="G14" s="188">
        <v>394983.69</v>
      </c>
    </row>
    <row r="15" spans="1:7" x14ac:dyDescent="0.25">
      <c r="A15" s="65" t="s">
        <v>396</v>
      </c>
      <c r="B15" s="188">
        <v>510770.94</v>
      </c>
      <c r="C15" s="188">
        <v>58920.43</v>
      </c>
      <c r="D15" s="188">
        <v>569691.37</v>
      </c>
      <c r="E15" s="188">
        <v>124073.16</v>
      </c>
      <c r="F15" s="188">
        <v>124073.16</v>
      </c>
      <c r="G15" s="188">
        <v>445618.21</v>
      </c>
    </row>
    <row r="16" spans="1:7" x14ac:dyDescent="0.25">
      <c r="A16" s="65" t="s">
        <v>397</v>
      </c>
      <c r="B16" s="188">
        <v>366850.32</v>
      </c>
      <c r="C16" s="188">
        <v>102515.44</v>
      </c>
      <c r="D16" s="188">
        <v>469365.76000000001</v>
      </c>
      <c r="E16" s="188">
        <v>84785.32</v>
      </c>
      <c r="F16" s="188">
        <v>84785.32</v>
      </c>
      <c r="G16" s="188">
        <v>384580.44</v>
      </c>
    </row>
    <row r="17" spans="1:7" x14ac:dyDescent="0.25">
      <c r="A17" s="65" t="s">
        <v>567</v>
      </c>
      <c r="B17" s="188">
        <v>126104.53</v>
      </c>
      <c r="C17" s="188"/>
      <c r="D17" s="188">
        <v>126104.53</v>
      </c>
      <c r="E17" s="188">
        <v>27208.18</v>
      </c>
      <c r="F17" s="188">
        <v>27208.18</v>
      </c>
      <c r="G17" s="77">
        <v>98896.35</v>
      </c>
    </row>
    <row r="18" spans="1:7" x14ac:dyDescent="0.25">
      <c r="A18" s="65" t="s">
        <v>568</v>
      </c>
      <c r="B18" s="188">
        <v>126104.53</v>
      </c>
      <c r="C18" s="188"/>
      <c r="D18" s="188">
        <v>126104.53</v>
      </c>
      <c r="E18" s="188">
        <v>22928.25</v>
      </c>
      <c r="F18" s="188">
        <v>22928.25</v>
      </c>
      <c r="G18" s="77">
        <v>103176.28</v>
      </c>
    </row>
    <row r="19" spans="1:7" x14ac:dyDescent="0.25">
      <c r="A19" s="65" t="s">
        <v>569</v>
      </c>
      <c r="B19" s="188">
        <v>391497.42</v>
      </c>
      <c r="C19" s="188"/>
      <c r="D19" s="188">
        <v>391497.42</v>
      </c>
      <c r="E19" s="188">
        <v>86918.05</v>
      </c>
      <c r="F19" s="188">
        <v>86918.05</v>
      </c>
      <c r="G19" s="77">
        <v>304579.37</v>
      </c>
    </row>
    <row r="20" spans="1:7" x14ac:dyDescent="0.25">
      <c r="A20" s="65" t="s">
        <v>570</v>
      </c>
      <c r="B20" s="77">
        <v>1047365.07</v>
      </c>
      <c r="C20" s="77">
        <v>-126851.69</v>
      </c>
      <c r="D20" s="77">
        <v>920513.38</v>
      </c>
      <c r="E20" s="77">
        <v>202095.83</v>
      </c>
      <c r="F20" s="77">
        <v>202095.83</v>
      </c>
      <c r="G20" s="77">
        <v>718417.55</v>
      </c>
    </row>
    <row r="21" spans="1:7" x14ac:dyDescent="0.25">
      <c r="A21" s="65" t="s">
        <v>571</v>
      </c>
      <c r="B21" s="77">
        <v>6518919.5300000003</v>
      </c>
      <c r="C21" s="77">
        <v>1255475.6499999999</v>
      </c>
      <c r="D21" s="77">
        <v>7774395.1799999997</v>
      </c>
      <c r="E21" s="77">
        <v>1472420.23</v>
      </c>
      <c r="F21" s="77">
        <v>1472420.23</v>
      </c>
      <c r="G21" s="77">
        <v>6301974.9500000002</v>
      </c>
    </row>
    <row r="22" spans="1:7" x14ac:dyDescent="0.25">
      <c r="A22" s="32" t="s">
        <v>154</v>
      </c>
      <c r="B22" s="51"/>
      <c r="C22" s="51"/>
      <c r="D22" s="51"/>
      <c r="E22" s="51"/>
      <c r="F22" s="51"/>
      <c r="G22" s="51"/>
    </row>
    <row r="23" spans="1:7" x14ac:dyDescent="0.25">
      <c r="A23" s="3" t="s">
        <v>399</v>
      </c>
      <c r="B23" s="4">
        <f>SUM(B24:B31)</f>
        <v>0</v>
      </c>
      <c r="C23" s="4">
        <f t="shared" ref="C23:G23" si="1">SUM(C24:C31)</f>
        <v>0</v>
      </c>
      <c r="D23" s="4">
        <f t="shared" si="1"/>
        <v>0</v>
      </c>
      <c r="E23" s="4">
        <f t="shared" si="1"/>
        <v>0</v>
      </c>
      <c r="F23" s="4">
        <f t="shared" si="1"/>
        <v>0</v>
      </c>
      <c r="G23" s="4">
        <f t="shared" si="1"/>
        <v>0</v>
      </c>
    </row>
    <row r="24" spans="1:7" x14ac:dyDescent="0.25">
      <c r="A24" s="65" t="s">
        <v>391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392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393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394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65" t="s">
        <v>395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29" spans="1:7" x14ac:dyDescent="0.25">
      <c r="A29" s="65" t="s">
        <v>396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</row>
    <row r="30" spans="1:7" x14ac:dyDescent="0.25">
      <c r="A30" s="65" t="s">
        <v>397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25">
      <c r="A31" s="65" t="s">
        <v>398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</row>
    <row r="32" spans="1:7" x14ac:dyDescent="0.25">
      <c r="A32" s="32" t="s">
        <v>154</v>
      </c>
      <c r="B32" s="51"/>
      <c r="C32" s="51"/>
      <c r="D32" s="51"/>
      <c r="E32" s="51"/>
      <c r="F32" s="51"/>
      <c r="G32" s="51"/>
    </row>
    <row r="33" spans="1:7" x14ac:dyDescent="0.25">
      <c r="A33" s="3" t="s">
        <v>387</v>
      </c>
      <c r="B33" s="4">
        <f>SUM(B23,B9)</f>
        <v>11610239.829999998</v>
      </c>
      <c r="C33" s="4">
        <f t="shared" ref="C33:G33" si="2">SUM(C23,C9)</f>
        <v>1310745.1399999999</v>
      </c>
      <c r="D33" s="4">
        <f t="shared" si="2"/>
        <v>12920984.969999999</v>
      </c>
      <c r="E33" s="4">
        <f t="shared" si="2"/>
        <v>2529559.84</v>
      </c>
      <c r="F33" s="4">
        <f t="shared" si="2"/>
        <v>2529559.84</v>
      </c>
      <c r="G33" s="4">
        <f t="shared" si="2"/>
        <v>10391425.129999999</v>
      </c>
    </row>
    <row r="34" spans="1:7" x14ac:dyDescent="0.25">
      <c r="A34" s="57"/>
      <c r="B34" s="57"/>
      <c r="C34" s="57"/>
      <c r="D34" s="57"/>
      <c r="E34" s="57"/>
      <c r="F34" s="57"/>
      <c r="G34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22:G23 B9:G9 B32:G33 G10:G16 B10:F1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22:G3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80" zoomScaleNormal="80" workbookViewId="0">
      <selection sqref="A1:G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400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>SISTEMA PARA EL DESARROLLO INTEGRAL DE LA FAMILIA DEL MUNICIPIO DE CORTAZAR,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401</v>
      </c>
      <c r="B3" s="118"/>
      <c r="C3" s="118"/>
      <c r="D3" s="118"/>
      <c r="E3" s="118"/>
      <c r="F3" s="118"/>
      <c r="G3" s="119"/>
    </row>
    <row r="4" spans="1:7" x14ac:dyDescent="0.25">
      <c r="A4" s="117" t="s">
        <v>402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7</v>
      </c>
      <c r="B7" s="158" t="s">
        <v>306</v>
      </c>
      <c r="C7" s="159"/>
      <c r="D7" s="159"/>
      <c r="E7" s="159"/>
      <c r="F7" s="160"/>
      <c r="G7" s="154" t="s">
        <v>403</v>
      </c>
    </row>
    <row r="8" spans="1:7" ht="30" x14ac:dyDescent="0.25">
      <c r="A8" s="151"/>
      <c r="B8" s="26" t="s">
        <v>308</v>
      </c>
      <c r="C8" s="7" t="s">
        <v>404</v>
      </c>
      <c r="D8" s="26" t="s">
        <v>310</v>
      </c>
      <c r="E8" s="26" t="s">
        <v>194</v>
      </c>
      <c r="F8" s="33" t="s">
        <v>211</v>
      </c>
      <c r="G8" s="153"/>
    </row>
    <row r="9" spans="1:7" ht="16.5" customHeight="1" x14ac:dyDescent="0.25">
      <c r="A9" s="27" t="s">
        <v>405</v>
      </c>
      <c r="B9" s="31">
        <f>SUM(B10,B19,B27,B37)</f>
        <v>11610239.83</v>
      </c>
      <c r="C9" s="31">
        <f t="shared" ref="C9:G9" si="0">SUM(C10,C19,C27,C37)</f>
        <v>1310745.1399999999</v>
      </c>
      <c r="D9" s="31">
        <f t="shared" si="0"/>
        <v>12920984.970000001</v>
      </c>
      <c r="E9" s="31">
        <f t="shared" si="0"/>
        <v>2529559.84</v>
      </c>
      <c r="F9" s="31">
        <f t="shared" si="0"/>
        <v>2529559.84</v>
      </c>
      <c r="G9" s="31">
        <f t="shared" si="0"/>
        <v>10391425.129999999</v>
      </c>
    </row>
    <row r="10" spans="1:7" ht="15" customHeight="1" x14ac:dyDescent="0.25">
      <c r="A10" s="60" t="s">
        <v>406</v>
      </c>
      <c r="B10" s="49">
        <f>SUM(B11:B18)</f>
        <v>7566284.6000000006</v>
      </c>
      <c r="C10" s="49">
        <f t="shared" ref="C10:G10" si="1">SUM(C11:C18)</f>
        <v>1128623.96</v>
      </c>
      <c r="D10" s="49">
        <f t="shared" si="1"/>
        <v>8694908.5600000005</v>
      </c>
      <c r="E10" s="49">
        <f t="shared" si="1"/>
        <v>1674516.06</v>
      </c>
      <c r="F10" s="49">
        <f t="shared" si="1"/>
        <v>1674516.06</v>
      </c>
      <c r="G10" s="49">
        <f t="shared" si="1"/>
        <v>7020392.5</v>
      </c>
    </row>
    <row r="11" spans="1:7" x14ac:dyDescent="0.25">
      <c r="A11" s="80" t="s">
        <v>407</v>
      </c>
      <c r="B11" s="189"/>
      <c r="C11" s="189"/>
      <c r="D11" s="189"/>
      <c r="E11" s="189"/>
      <c r="F11" s="189"/>
      <c r="G11" s="189">
        <v>0</v>
      </c>
    </row>
    <row r="12" spans="1:7" x14ac:dyDescent="0.25">
      <c r="A12" s="80" t="s">
        <v>408</v>
      </c>
      <c r="B12" s="190">
        <v>1047365.07</v>
      </c>
      <c r="C12" s="190">
        <v>-126851.69</v>
      </c>
      <c r="D12" s="189">
        <v>920513.38</v>
      </c>
      <c r="E12" s="190">
        <v>202095.83</v>
      </c>
      <c r="F12" s="190">
        <v>202095.83</v>
      </c>
      <c r="G12" s="189">
        <v>718417.55</v>
      </c>
    </row>
    <row r="13" spans="1:7" x14ac:dyDescent="0.25">
      <c r="A13" s="80" t="s">
        <v>409</v>
      </c>
      <c r="B13" s="189"/>
      <c r="C13" s="189"/>
      <c r="D13" s="189"/>
      <c r="E13" s="189"/>
      <c r="F13" s="189"/>
      <c r="G13" s="189">
        <v>0</v>
      </c>
    </row>
    <row r="14" spans="1:7" x14ac:dyDescent="0.25">
      <c r="A14" s="80" t="s">
        <v>410</v>
      </c>
      <c r="B14" s="189"/>
      <c r="C14" s="189"/>
      <c r="D14" s="189"/>
      <c r="E14" s="189"/>
      <c r="F14" s="189"/>
      <c r="G14" s="189">
        <v>0</v>
      </c>
    </row>
    <row r="15" spans="1:7" x14ac:dyDescent="0.25">
      <c r="A15" s="80" t="s">
        <v>411</v>
      </c>
      <c r="B15" s="190">
        <v>6518919.5300000003</v>
      </c>
      <c r="C15" s="190">
        <v>1255475.6499999999</v>
      </c>
      <c r="D15" s="189">
        <v>7774395.1799999997</v>
      </c>
      <c r="E15" s="190">
        <v>1472420.23</v>
      </c>
      <c r="F15" s="190">
        <v>1472420.23</v>
      </c>
      <c r="G15" s="189">
        <v>6301974.9500000002</v>
      </c>
    </row>
    <row r="16" spans="1:7" x14ac:dyDescent="0.25">
      <c r="A16" s="80" t="s">
        <v>412</v>
      </c>
      <c r="B16" s="189"/>
      <c r="C16" s="189"/>
      <c r="D16" s="189"/>
      <c r="E16" s="189"/>
      <c r="F16" s="189"/>
      <c r="G16" s="189">
        <v>0</v>
      </c>
    </row>
    <row r="17" spans="1:7" x14ac:dyDescent="0.25">
      <c r="A17" s="80" t="s">
        <v>413</v>
      </c>
      <c r="B17" s="189"/>
      <c r="C17" s="189"/>
      <c r="D17" s="189"/>
      <c r="E17" s="189"/>
      <c r="F17" s="189"/>
      <c r="G17" s="189">
        <v>0</v>
      </c>
    </row>
    <row r="18" spans="1:7" x14ac:dyDescent="0.25">
      <c r="A18" s="80" t="s">
        <v>414</v>
      </c>
      <c r="B18" s="189"/>
      <c r="C18" s="189"/>
      <c r="D18" s="189"/>
      <c r="E18" s="189"/>
      <c r="F18" s="189"/>
      <c r="G18" s="189">
        <v>0</v>
      </c>
    </row>
    <row r="19" spans="1:7" x14ac:dyDescent="0.25">
      <c r="A19" s="60" t="s">
        <v>415</v>
      </c>
      <c r="B19" s="49">
        <f>SUM(B20:B26)</f>
        <v>4043955.23</v>
      </c>
      <c r="C19" s="49">
        <f t="shared" ref="C19:G19" si="2">SUM(C20:C26)</f>
        <v>182121.18</v>
      </c>
      <c r="D19" s="49">
        <f t="shared" si="2"/>
        <v>4226076.41</v>
      </c>
      <c r="E19" s="49">
        <f t="shared" si="2"/>
        <v>855043.78</v>
      </c>
      <c r="F19" s="49">
        <f t="shared" si="2"/>
        <v>855043.78</v>
      </c>
      <c r="G19" s="49">
        <f t="shared" si="2"/>
        <v>3371032.63</v>
      </c>
    </row>
    <row r="20" spans="1:7" x14ac:dyDescent="0.25">
      <c r="A20" s="80" t="s">
        <v>416</v>
      </c>
      <c r="B20" s="189"/>
      <c r="C20" s="189"/>
      <c r="D20" s="189">
        <v>0</v>
      </c>
      <c r="E20" s="189"/>
      <c r="F20" s="189"/>
      <c r="G20" s="189">
        <v>0</v>
      </c>
    </row>
    <row r="21" spans="1:7" x14ac:dyDescent="0.25">
      <c r="A21" s="80" t="s">
        <v>417</v>
      </c>
      <c r="B21" s="189"/>
      <c r="C21" s="189"/>
      <c r="D21" s="189">
        <v>0</v>
      </c>
      <c r="E21" s="189"/>
      <c r="F21" s="189"/>
      <c r="G21" s="189">
        <v>0</v>
      </c>
    </row>
    <row r="22" spans="1:7" x14ac:dyDescent="0.25">
      <c r="A22" s="80" t="s">
        <v>418</v>
      </c>
      <c r="B22" s="190">
        <v>629775.57999999996</v>
      </c>
      <c r="C22" s="190"/>
      <c r="D22" s="189">
        <v>629775.57999999996</v>
      </c>
      <c r="E22" s="190">
        <v>127134.42</v>
      </c>
      <c r="F22" s="190">
        <v>127134.42</v>
      </c>
      <c r="G22" s="189">
        <v>502641.16</v>
      </c>
    </row>
    <row r="23" spans="1:7" x14ac:dyDescent="0.25">
      <c r="A23" s="80" t="s">
        <v>419</v>
      </c>
      <c r="B23" s="189"/>
      <c r="C23" s="189"/>
      <c r="D23" s="189">
        <v>0</v>
      </c>
      <c r="E23" s="189"/>
      <c r="F23" s="189"/>
      <c r="G23" s="189">
        <v>0</v>
      </c>
    </row>
    <row r="24" spans="1:7" x14ac:dyDescent="0.25">
      <c r="A24" s="80" t="s">
        <v>420</v>
      </c>
      <c r="B24" s="190">
        <v>510770.94</v>
      </c>
      <c r="C24" s="190">
        <v>58920.43</v>
      </c>
      <c r="D24" s="189">
        <v>569691.37</v>
      </c>
      <c r="E24" s="190">
        <v>124073.16</v>
      </c>
      <c r="F24" s="190">
        <v>124073.16</v>
      </c>
      <c r="G24" s="189">
        <v>445618.21</v>
      </c>
    </row>
    <row r="25" spans="1:7" x14ac:dyDescent="0.25">
      <c r="A25" s="80" t="s">
        <v>421</v>
      </c>
      <c r="B25" s="190">
        <v>2903408.71</v>
      </c>
      <c r="C25" s="190">
        <v>123200.75</v>
      </c>
      <c r="D25" s="189">
        <v>3026609.46</v>
      </c>
      <c r="E25" s="190">
        <v>603836.19999999995</v>
      </c>
      <c r="F25" s="190">
        <v>603836.19999999995</v>
      </c>
      <c r="G25" s="189">
        <v>2422773.2599999998</v>
      </c>
    </row>
    <row r="26" spans="1:7" x14ac:dyDescent="0.25">
      <c r="A26" s="80" t="s">
        <v>422</v>
      </c>
      <c r="B26" s="189"/>
      <c r="C26" s="189"/>
      <c r="D26" s="189">
        <v>0</v>
      </c>
      <c r="E26" s="189"/>
      <c r="F26" s="189"/>
      <c r="G26" s="189">
        <v>0</v>
      </c>
    </row>
    <row r="27" spans="1:7" x14ac:dyDescent="0.25">
      <c r="A27" s="60" t="s">
        <v>423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424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425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426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427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428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429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430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431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432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433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436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438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406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407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408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409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410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411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413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415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416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417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418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419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420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421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422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423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427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428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429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430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431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432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433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434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437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387</v>
      </c>
      <c r="B77" s="4">
        <f>B43+B9</f>
        <v>11610239.83</v>
      </c>
      <c r="C77" s="4">
        <f t="shared" ref="C77:G77" si="10">C43+C9</f>
        <v>1310745.1399999999</v>
      </c>
      <c r="D77" s="4">
        <f t="shared" si="10"/>
        <v>12920984.970000001</v>
      </c>
      <c r="E77" s="4">
        <f t="shared" si="10"/>
        <v>2529559.84</v>
      </c>
      <c r="F77" s="4">
        <f t="shared" si="10"/>
        <v>2529559.84</v>
      </c>
      <c r="G77" s="4">
        <f t="shared" si="10"/>
        <v>10391425.129999999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37:G37 B53:G53 C72:G75 B43:B44 B71:G71 B76:G77 B9:G27 C28:G36 C43:G52 C54:G60 C62:G7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90" zoomScaleNormal="90" workbookViewId="0">
      <selection activeCell="K25" sqref="K2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439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>SISTEMA PARA EL DESARROLLO INTEGRAL DE LA FAMILIA DEL MUNICIPIO DE CORTAZAR,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x14ac:dyDescent="0.25">
      <c r="A4" s="117" t="s">
        <v>440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50" t="s">
        <v>441</v>
      </c>
      <c r="B7" s="153" t="s">
        <v>306</v>
      </c>
      <c r="C7" s="153"/>
      <c r="D7" s="153"/>
      <c r="E7" s="153"/>
      <c r="F7" s="153"/>
      <c r="G7" s="153" t="s">
        <v>307</v>
      </c>
    </row>
    <row r="8" spans="1:7" ht="30" x14ac:dyDescent="0.25">
      <c r="A8" s="151"/>
      <c r="B8" s="7" t="s">
        <v>308</v>
      </c>
      <c r="C8" s="34" t="s">
        <v>404</v>
      </c>
      <c r="D8" s="34" t="s">
        <v>239</v>
      </c>
      <c r="E8" s="34" t="s">
        <v>194</v>
      </c>
      <c r="F8" s="34" t="s">
        <v>211</v>
      </c>
      <c r="G8" s="163"/>
    </row>
    <row r="9" spans="1:7" ht="15.75" customHeight="1" x14ac:dyDescent="0.25">
      <c r="A9" s="27" t="s">
        <v>442</v>
      </c>
      <c r="B9" s="123">
        <f>SUM(B10,B11,B12,B15,B16,B19)</f>
        <v>7755664.8099999996</v>
      </c>
      <c r="C9" s="123">
        <f t="shared" ref="C9:G9" si="0">SUM(C10,C11,C12,C15,C16,C19)</f>
        <v>-72.73</v>
      </c>
      <c r="D9" s="123">
        <f t="shared" si="0"/>
        <v>7755592.0800000001</v>
      </c>
      <c r="E9" s="123">
        <f t="shared" si="0"/>
        <v>1463693.46</v>
      </c>
      <c r="F9" s="123">
        <f t="shared" si="0"/>
        <v>1463693.46</v>
      </c>
      <c r="G9" s="123">
        <f t="shared" si="0"/>
        <v>6291898.6200000001</v>
      </c>
    </row>
    <row r="10" spans="1:7" x14ac:dyDescent="0.25">
      <c r="A10" s="60" t="s">
        <v>443</v>
      </c>
      <c r="B10" s="191">
        <v>7755664.8099999996</v>
      </c>
      <c r="C10" s="191">
        <v>-72.73</v>
      </c>
      <c r="D10" s="192">
        <v>7755592.0800000001</v>
      </c>
      <c r="E10" s="191">
        <v>1463693.46</v>
      </c>
      <c r="F10" s="191">
        <v>1463693.46</v>
      </c>
      <c r="G10" s="78">
        <f>D10-E10</f>
        <v>6291898.6200000001</v>
      </c>
    </row>
    <row r="11" spans="1:7" ht="15.75" customHeight="1" x14ac:dyDescent="0.25">
      <c r="A11" s="60" t="s">
        <v>444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445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449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450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453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444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445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448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449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450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451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452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454</v>
      </c>
      <c r="B33" s="37">
        <f>B21+B9</f>
        <v>7755664.8099999996</v>
      </c>
      <c r="C33" s="37">
        <f t="shared" ref="C33:G33" si="8">C21+C9</f>
        <v>-72.73</v>
      </c>
      <c r="D33" s="37">
        <f t="shared" si="8"/>
        <v>7755592.0800000001</v>
      </c>
      <c r="E33" s="37">
        <f t="shared" si="8"/>
        <v>1463693.46</v>
      </c>
      <c r="F33" s="37">
        <f t="shared" si="8"/>
        <v>1463693.46</v>
      </c>
      <c r="G33" s="37">
        <f t="shared" si="8"/>
        <v>6291898.6200000001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23:F33 G9:G33 B9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0c865bf4-0f22-4e4d-b041-7b0c1657e5a8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DIF</cp:lastModifiedBy>
  <cp:revision/>
  <dcterms:created xsi:type="dcterms:W3CDTF">2023-03-16T22:14:51Z</dcterms:created>
  <dcterms:modified xsi:type="dcterms:W3CDTF">2023-04-29T19:30:48Z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