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F CORTAZA\ALE COMPU\CUENTA PUBLICA\2023\ANUAL\DATO ABIERTO\"/>
    </mc:Choice>
  </mc:AlternateContent>
  <bookViews>
    <workbookView xWindow="0" yWindow="0" windowWidth="28800" windowHeight="12135"/>
  </bookViews>
  <sheets>
    <sheet name="GCP" sheetId="1" r:id="rId1"/>
  </sheets>
  <definedNames>
    <definedName name="_xlnm.Print_Area" localSheetId="0">GCP!$A$1:$G$46</definedName>
  </definedNames>
  <calcPr calcId="162913"/>
</workbook>
</file>

<file path=xl/calcChain.xml><?xml version="1.0" encoding="utf-8"?>
<calcChain xmlns="http://schemas.openxmlformats.org/spreadsheetml/2006/main">
  <c r="B31" i="1" l="1"/>
  <c r="B26" i="1"/>
  <c r="B23" i="1"/>
  <c r="B19" i="1"/>
  <c r="B7" i="1"/>
  <c r="B10" i="1"/>
  <c r="C31" i="1" l="1"/>
  <c r="E31" i="1"/>
  <c r="F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F37" i="1" l="1"/>
  <c r="B37" i="1"/>
  <c r="G32" i="1"/>
  <c r="G31" i="1" s="1"/>
  <c r="D31" i="1"/>
  <c r="C37" i="1"/>
  <c r="E37" i="1"/>
  <c r="D19" i="1"/>
  <c r="D7" i="1"/>
  <c r="G10" i="1"/>
  <c r="G26" i="1"/>
  <c r="G23" i="1"/>
  <c r="D26" i="1"/>
  <c r="D10" i="1"/>
  <c r="D23" i="1"/>
  <c r="G20" i="1"/>
  <c r="G19" i="1" s="1"/>
  <c r="G7" i="1"/>
  <c r="G37" i="1" l="1"/>
  <c r="D37" i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<sst xmlns="http://schemas.openxmlformats.org/spreadsheetml/2006/main" count="65" uniqueCount="65">
  <si>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</si>
  <si>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</si>
  <si>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</si>
  <si>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</si>
  <si>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</si>
  <si>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</si>
  <si>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</si>
  <si>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</si>
  <si>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</si>
  <si>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</si>
  <si>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</si>
  <si>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</si>
  <si>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</si>
  <si>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</si>
  <si>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</si>
  <si>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</si>
  <si>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</si>
  <si>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</si>
  <si>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</si>
  <si>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</si>
  <si>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</si>
  <si>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</si>
  <si>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</si>
  <si>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</si>
  <si>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</si>
  <si>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</si>
  <si>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</si>
  <si>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</si>
  <si>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</si>
  <si>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</si>
  <si>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</si>
  <si>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</si>
  <si>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</si>
  <si>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</si>
  <si>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</si>
  <si>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</si>
  <si>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</si>
  <si>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</si>
  <si>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</si>
  <si>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</si>
  <si>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</si>
  <si>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</si>
  <si>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</si>
  <si>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</si>
  <si>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</si>
  <si>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</si>
  <si>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</si>
  <si>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</si>
  <si>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</si>
  <si>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</si>
  <si>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</si>
  <si>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</si>
  <si>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</si>
  <si>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</si>
  <si>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</si>
  <si>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</si>
  <si>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</si>
  <si>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</si>
  <si>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</si>
  <si>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</si>
  <si>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</si>
  <si>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</si>
  <si>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</si>
  <si>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para el Desarrollo Integral de la Familia del Municipio de Cortázar, Gto.
Gasto por Categoría Programática
Del 1 de Enero al 31 de Diciembre de 2023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</si>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</sst>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8" fillId="0" borderId="0" xfId="0" applyFont="1" applyBorder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7" fillId="0" borderId="0" xfId="8" applyFont="1" applyFill="1" applyBorder="1" applyAlignment="1" applyProtection="1">
      <alignment horizontal="left" vertical="top" indent="1"/>
      <protection hidden="1"/>
    </xf>
    <xf numFmtId="0" fontId="2" fillId="0" borderId="0" xfId="0" applyFont="1" applyFill="1" applyBorder="1" applyAlignment="1" applyProtection="1">
      <alignment horizontal="left" indent="2"/>
    </xf>
    <xf numFmtId="0" fontId="7" fillId="0" borderId="0" xfId="0" applyFont="1" applyFill="1" applyBorder="1" applyAlignment="1" applyProtection="1">
      <alignment horizontal="left" indent="1"/>
    </xf>
    <xf numFmtId="0" fontId="5" fillId="0" borderId="0" xfId="0" applyFont="1"/>
    <xf numFmtId="0" fontId="7" fillId="2" borderId="2" xfId="9" applyFont="1" applyFill="1" applyBorder="1" applyAlignment="1">
      <alignment horizontal="center" vertical="center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vertical="center"/>
    </xf>
    <xf numFmtId="0" fontId="7" fillId="2" borderId="3" xfId="9" applyFont="1" applyFill="1" applyBorder="1" applyAlignment="1">
      <alignment vertical="center"/>
    </xf>
    <xf numFmtId="0" fontId="7" fillId="0" borderId="0" xfId="9" applyFont="1" applyFill="1" applyBorder="1" applyAlignment="1">
      <alignment vertical="center"/>
    </xf>
    <xf numFmtId="0" fontId="7" fillId="0" borderId="10" xfId="9" applyNumberFormat="1" applyFont="1" applyFill="1" applyBorder="1" applyAlignment="1">
      <alignment horizontal="center" vertical="center" wrapText="1"/>
    </xf>
    <xf numFmtId="0" fontId="5" fillId="0" borderId="0" xfId="0" applyFont="1" applyFill="1" applyProtection="1">
      <protection locked="0"/>
    </xf>
  </cellXfs>
  <cellStyles count="43">
    <cellStyle name="=C:\WINNT\SYSTEM32\COMMAND.COM" xfId="24"/>
    <cellStyle name="Euro" xfId="1"/>
    <cellStyle name="Millares 2" xfId="2"/>
    <cellStyle name="Millares 2 2" xfId="3"/>
    <cellStyle name="Millares 2 2 2" xfId="34"/>
    <cellStyle name="Millares 2 2 3" xfId="26"/>
    <cellStyle name="Millares 2 2 4" xfId="20"/>
    <cellStyle name="Millares 2 3" xfId="4"/>
    <cellStyle name="Millares 2 3 2" xfId="35"/>
    <cellStyle name="Millares 2 3 3" xfId="27"/>
    <cellStyle name="Millares 2 3 4" xfId="21"/>
    <cellStyle name="Millares 2 4" xfId="42"/>
    <cellStyle name="Millares 2 5" xfId="33"/>
    <cellStyle name="Millares 2 6" xfId="25"/>
    <cellStyle name="Millares 2 7" xfId="19"/>
    <cellStyle name="Millares 3" xfId="5"/>
    <cellStyle name="Millares 3 2" xfId="36"/>
    <cellStyle name="Millares 3 3" xfId="28"/>
    <cellStyle name="Millares 3 4" xfId="22"/>
    <cellStyle name="Moneda 2" xfId="6"/>
    <cellStyle name="Moneda 2 2" xfId="37"/>
    <cellStyle name="Moneda 2 3" xfId="29"/>
    <cellStyle name="Moneda 2 4" xfId="23"/>
    <cellStyle name="Normal" xfId="0" builtinId="0"/>
    <cellStyle name="Normal 2" xfId="7"/>
    <cellStyle name="Normal 2 2" xfId="8"/>
    <cellStyle name="Normal 2 3" xfId="38"/>
    <cellStyle name="Normal 2 4" xfId="30"/>
    <cellStyle name="Normal 2 5" xfId="17"/>
    <cellStyle name="Normal 3" xfId="9"/>
    <cellStyle name="Normal 3 2" xfId="3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41"/>
    <cellStyle name="Normal 6 2 3" xfId="32"/>
    <cellStyle name="Normal 6 3" xfId="40"/>
    <cellStyle name="Normal 6 4" xfId="31"/>
    <cellStyle name="Normal 7" xfId="18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846666</xdr:colOff>
      <xdr:row>41</xdr:row>
      <xdr:rowOff>58209</xdr:rowOff>
    </xdr:from>
    <xdr:to>
      <xdr:col>0</xdr:col>
      <xdr:colOff>3528464</xdr:colOff>
      <xdr:row>45</xdr:row>
      <xdr:rowOff>93038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D8DB980-F63B-4510-B1F2-6EA2072314FF}"/>
            </a:ext>
          </a:extLst>
        </xdr:cNvPr>
        <xdr:cNvSpPr txBox="1"/>
      </xdr:nvSpPr>
      <xdr:spPr>
        <a:xfrm>
          <a:off x="846666" y="6545792"/>
          <a:ext cx="2681798" cy="6274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DIRECTORA DEL SMDIF</a:t>
          </a:r>
        </a:p>
        <a:p>
          <a:pPr algn="ctr"/>
          <a:r>
            <a:rPr lang="es-MX" sz="1100"/>
            <a:t>L.A.E. KARLA</a:t>
          </a:r>
          <a:r>
            <a:rPr lang="es-MX" sz="1100" baseline="0"/>
            <a:t> PEREA GARCIA</a:t>
          </a:r>
          <a:endParaRPr lang="es-MX" sz="1100"/>
        </a:p>
      </xdr:txBody>
    </xdr:sp>
    <xdr:clientData/>
  </xdr:twoCellAnchor>
  <xdr:twoCellAnchor editAs="oneCell">
    <xdr:from>
      <xdr:col>2</xdr:col>
      <xdr:colOff>824442</xdr:colOff>
      <xdr:row>41</xdr:row>
      <xdr:rowOff>67734</xdr:rowOff>
    </xdr:from>
    <xdr:to>
      <xdr:col>5</xdr:col>
      <xdr:colOff>359723</xdr:colOff>
      <xdr:row>45</xdr:row>
      <xdr:rowOff>93038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34EF1FA-7630-4A51-AFFD-9E7E394D8C1E}"/>
            </a:ext>
          </a:extLst>
        </xdr:cNvPr>
        <xdr:cNvSpPr txBox="1"/>
      </xdr:nvSpPr>
      <xdr:spPr>
        <a:xfrm>
          <a:off x="6031442" y="6555317"/>
          <a:ext cx="2879614" cy="617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CONTADOR</a:t>
          </a:r>
          <a:r>
            <a:rPr lang="es-MX" sz="1100" baseline="0"/>
            <a:t> DEL SMDIF</a:t>
          </a:r>
          <a:endParaRPr lang="es-MX" sz="1100"/>
        </a:p>
        <a:p>
          <a:pPr algn="ctr"/>
          <a:r>
            <a:rPr lang="es-MX" sz="1100"/>
            <a:t>C.P. MA. GUADALUPE PICHARDO TRIGUEROS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view="pageBreakPreview" zoomScale="90" zoomScaleNormal="100" zoomScaleSheetLayoutView="90" workbookViewId="0">
      <selection activeCell="B33" sqref="B33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9" t="s">
        <v>63</v>
      </c>
      <c r="B1" s="19"/>
      <c r="C1" s="19"/>
      <c r="D1" s="19"/>
      <c r="E1" s="19"/>
      <c r="F1" s="19"/>
      <c r="G1" s="22"/>
    </row>
    <row r="2" spans="1:8" ht="15" customHeight="1" x14ac:dyDescent="0.2">
      <c r="A2" s="23"/>
      <c r="B2" s="19" t="s">
        <v>31</v>
      </c>
      <c r="C2" s="19"/>
      <c r="D2" s="19"/>
      <c r="E2" s="19"/>
      <c r="F2" s="19"/>
      <c r="G2" s="20" t="s">
        <v>30</v>
      </c>
    </row>
    <row r="3" spans="1:8" ht="24.95" customHeight="1" x14ac:dyDescent="0.2">
      <c r="A3" s="18" t="s">
        <v>64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1"/>
    </row>
    <row r="4" spans="1:8" x14ac:dyDescent="0.2">
      <c r="A4" s="24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s="27" customFormat="1" x14ac:dyDescent="0.2">
      <c r="A5" s="25"/>
      <c r="B5" s="26"/>
      <c r="C5" s="26"/>
      <c r="D5" s="26"/>
      <c r="E5" s="26"/>
      <c r="F5" s="26"/>
      <c r="G5" s="26"/>
    </row>
    <row r="6" spans="1:8" x14ac:dyDescent="0.2">
      <c r="A6" s="8" t="s">
        <v>25</v>
      </c>
      <c r="B6" s="5"/>
      <c r="C6" s="5"/>
      <c r="D6" s="5"/>
      <c r="E6" s="5"/>
      <c r="F6" s="5"/>
      <c r="G6" s="5"/>
    </row>
    <row r="7" spans="1:8" x14ac:dyDescent="0.2">
      <c r="A7" s="14" t="s">
        <v>0</v>
      </c>
      <c r="B7" s="11">
        <f>SUM(B8:B9)</f>
        <v>0</v>
      </c>
      <c r="C7" s="11">
        <f>SUM(C8:C9)</f>
        <v>0</v>
      </c>
      <c r="D7" s="11">
        <f t="shared" ref="D7:G7" si="0">SUM(D8:D9)</f>
        <v>0</v>
      </c>
      <c r="E7" s="11">
        <f t="shared" si="0"/>
        <v>0</v>
      </c>
      <c r="F7" s="11">
        <f t="shared" si="0"/>
        <v>0</v>
      </c>
      <c r="G7" s="11">
        <f t="shared" si="0"/>
        <v>0</v>
      </c>
      <c r="H7" s="9">
        <v>0</v>
      </c>
    </row>
    <row r="8" spans="1:8" x14ac:dyDescent="0.2">
      <c r="A8" s="15" t="s">
        <v>1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39</v>
      </c>
    </row>
    <row r="9" spans="1:8" x14ac:dyDescent="0.2">
      <c r="A9" s="15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9" t="s">
        <v>40</v>
      </c>
    </row>
    <row r="10" spans="1:8" x14ac:dyDescent="0.2">
      <c r="A10" s="14" t="s">
        <v>3</v>
      </c>
      <c r="B10" s="11">
        <f>SUM(B11:B18)</f>
        <v>4263688.95</v>
      </c>
      <c r="C10" s="11">
        <f>SUM(C11:C18)</f>
        <v>-171124.28</v>
      </c>
      <c r="D10" s="11">
        <f t="shared" ref="D10:G10" si="1">SUM(D11:D18)</f>
        <v>4092564.6700000004</v>
      </c>
      <c r="E10" s="11">
        <f t="shared" si="1"/>
        <v>4905461.45</v>
      </c>
      <c r="F10" s="11">
        <f t="shared" si="1"/>
        <v>4905461.45</v>
      </c>
      <c r="G10" s="11">
        <f t="shared" si="1"/>
        <v>-812896.7799999998</v>
      </c>
      <c r="H10" s="9">
        <v>0</v>
      </c>
    </row>
    <row r="11" spans="1:8" x14ac:dyDescent="0.2">
      <c r="A11" s="15" t="s">
        <v>4</v>
      </c>
      <c r="B11" s="12">
        <v>4263688.95</v>
      </c>
      <c r="C11" s="12">
        <v>-171124.28</v>
      </c>
      <c r="D11" s="12">
        <f t="shared" ref="D11:D18" si="2">B11+C11</f>
        <v>4092564.6700000004</v>
      </c>
      <c r="E11" s="12">
        <v>4905461.45</v>
      </c>
      <c r="F11" s="12">
        <v>4905461.45</v>
      </c>
      <c r="G11" s="12">
        <f t="shared" ref="G11:G18" si="3">D11-E11</f>
        <v>-812896.7799999998</v>
      </c>
      <c r="H11" s="9" t="s">
        <v>41</v>
      </c>
    </row>
    <row r="12" spans="1:8" x14ac:dyDescent="0.2">
      <c r="A12" s="15" t="s">
        <v>5</v>
      </c>
      <c r="B12" s="12">
        <v>0</v>
      </c>
      <c r="C12" s="12">
        <v>0</v>
      </c>
      <c r="D12" s="12">
        <f t="shared" si="2"/>
        <v>0</v>
      </c>
      <c r="E12" s="12">
        <v>0</v>
      </c>
      <c r="F12" s="12">
        <v>0</v>
      </c>
      <c r="G12" s="12">
        <f t="shared" si="3"/>
        <v>0</v>
      </c>
      <c r="H12" s="9" t="s">
        <v>42</v>
      </c>
    </row>
    <row r="13" spans="1:8" x14ac:dyDescent="0.2">
      <c r="A13" s="15" t="s">
        <v>6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  <c r="H13" s="9" t="s">
        <v>43</v>
      </c>
    </row>
    <row r="14" spans="1:8" x14ac:dyDescent="0.2">
      <c r="A14" s="15" t="s">
        <v>7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  <c r="H14" s="9" t="s">
        <v>44</v>
      </c>
    </row>
    <row r="15" spans="1:8" x14ac:dyDescent="0.2">
      <c r="A15" s="15" t="s">
        <v>8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9" t="s">
        <v>45</v>
      </c>
    </row>
    <row r="16" spans="1:8" x14ac:dyDescent="0.2">
      <c r="A16" s="15" t="s">
        <v>9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9" t="s">
        <v>46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9" t="s">
        <v>47</v>
      </c>
    </row>
    <row r="18" spans="1:8" x14ac:dyDescent="0.2">
      <c r="A18" s="15" t="s">
        <v>11</v>
      </c>
      <c r="B18" s="12">
        <v>0</v>
      </c>
      <c r="C18" s="12">
        <v>0</v>
      </c>
      <c r="D18" s="12">
        <f t="shared" si="2"/>
        <v>0</v>
      </c>
      <c r="E18" s="12">
        <v>0</v>
      </c>
      <c r="F18" s="12">
        <v>0</v>
      </c>
      <c r="G18" s="12">
        <f t="shared" si="3"/>
        <v>0</v>
      </c>
      <c r="H18" s="9" t="s">
        <v>48</v>
      </c>
    </row>
    <row r="19" spans="1:8" x14ac:dyDescent="0.2">
      <c r="A19" s="14" t="s">
        <v>12</v>
      </c>
      <c r="B19" s="11">
        <f>SUM(B20:B22)</f>
        <v>5332288.41</v>
      </c>
      <c r="C19" s="11">
        <f>SUM(C20:C22)</f>
        <v>1943869.63</v>
      </c>
      <c r="D19" s="11">
        <f t="shared" ref="D19:G19" si="4">SUM(D20:D22)</f>
        <v>7276158.04</v>
      </c>
      <c r="E19" s="11">
        <f t="shared" si="4"/>
        <v>8131997.21</v>
      </c>
      <c r="F19" s="11">
        <f t="shared" si="4"/>
        <v>8099931.21</v>
      </c>
      <c r="G19" s="11">
        <f t="shared" si="4"/>
        <v>-855839.16999999993</v>
      </c>
      <c r="H19" s="9">
        <v>0</v>
      </c>
    </row>
    <row r="20" spans="1:8" x14ac:dyDescent="0.2">
      <c r="A20" s="15" t="s">
        <v>13</v>
      </c>
      <c r="B20" s="12">
        <v>5332288.41</v>
      </c>
      <c r="C20" s="12">
        <v>1943869.63</v>
      </c>
      <c r="D20" s="12">
        <f t="shared" ref="D20:D22" si="5">B20+C20</f>
        <v>7276158.04</v>
      </c>
      <c r="E20" s="12">
        <v>8131997.21</v>
      </c>
      <c r="F20" s="12">
        <v>8099931.21</v>
      </c>
      <c r="G20" s="12">
        <f t="shared" ref="G20:G22" si="6">D20-E20</f>
        <v>-855839.16999999993</v>
      </c>
      <c r="H20" s="9" t="s">
        <v>49</v>
      </c>
    </row>
    <row r="21" spans="1:8" x14ac:dyDescent="0.2">
      <c r="A21" s="15" t="s">
        <v>14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9" t="s">
        <v>50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5"/>
        <v>0</v>
      </c>
      <c r="E22" s="12">
        <v>0</v>
      </c>
      <c r="F22" s="12">
        <v>0</v>
      </c>
      <c r="G22" s="12">
        <f t="shared" si="6"/>
        <v>0</v>
      </c>
      <c r="H22" s="9" t="s">
        <v>51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7">SUM(D24:D25)</f>
        <v>0</v>
      </c>
      <c r="E23" s="11">
        <f t="shared" si="7"/>
        <v>0</v>
      </c>
      <c r="F23" s="11">
        <f t="shared" si="7"/>
        <v>0</v>
      </c>
      <c r="G23" s="11">
        <f t="shared" si="7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8">B24+C24</f>
        <v>0</v>
      </c>
      <c r="E24" s="12">
        <v>0</v>
      </c>
      <c r="F24" s="12">
        <v>0</v>
      </c>
      <c r="G24" s="12">
        <f t="shared" ref="G24:G25" si="9">D24-E24</f>
        <v>0</v>
      </c>
      <c r="H24" s="9" t="s">
        <v>52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8"/>
        <v>0</v>
      </c>
      <c r="E25" s="12">
        <v>0</v>
      </c>
      <c r="F25" s="12">
        <v>0</v>
      </c>
      <c r="G25" s="12">
        <f t="shared" si="9"/>
        <v>0</v>
      </c>
      <c r="H25" s="9" t="s">
        <v>53</v>
      </c>
    </row>
    <row r="26" spans="1:8" x14ac:dyDescent="0.2">
      <c r="A26" s="14" t="s">
        <v>19</v>
      </c>
      <c r="B26" s="11">
        <f>SUM(B27:B30)</f>
        <v>0</v>
      </c>
      <c r="C26" s="11">
        <f>SUM(C27:C30)</f>
        <v>0</v>
      </c>
      <c r="D26" s="11">
        <f t="shared" ref="D26:G26" si="10">SUM(D27:D30)</f>
        <v>0</v>
      </c>
      <c r="E26" s="11">
        <f t="shared" si="10"/>
        <v>0</v>
      </c>
      <c r="F26" s="11">
        <f t="shared" si="10"/>
        <v>0</v>
      </c>
      <c r="G26" s="11">
        <f t="shared" si="10"/>
        <v>0</v>
      </c>
      <c r="H26" s="9">
        <v>0</v>
      </c>
    </row>
    <row r="27" spans="1:8" x14ac:dyDescent="0.2">
      <c r="A27" s="15" t="s">
        <v>20</v>
      </c>
      <c r="B27" s="12">
        <v>0</v>
      </c>
      <c r="C27" s="12">
        <v>0</v>
      </c>
      <c r="D27" s="12">
        <f t="shared" ref="D27:D30" si="11">B27+C27</f>
        <v>0</v>
      </c>
      <c r="E27" s="12">
        <v>0</v>
      </c>
      <c r="F27" s="12">
        <v>0</v>
      </c>
      <c r="G27" s="12">
        <f t="shared" ref="G27:G30" si="12">D27-E27</f>
        <v>0</v>
      </c>
      <c r="H27" s="9" t="s">
        <v>54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  <c r="H28" s="9" t="s">
        <v>55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  <c r="H29" s="9" t="s">
        <v>56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1"/>
        <v>0</v>
      </c>
      <c r="E30" s="12">
        <v>0</v>
      </c>
      <c r="F30" s="12">
        <v>0</v>
      </c>
      <c r="G30" s="12">
        <f t="shared" si="12"/>
        <v>0</v>
      </c>
      <c r="H30" s="9" t="s">
        <v>57</v>
      </c>
    </row>
    <row r="31" spans="1:8" x14ac:dyDescent="0.2">
      <c r="A31" s="14" t="s">
        <v>35</v>
      </c>
      <c r="B31" s="11">
        <f>SUM(B32)</f>
        <v>0</v>
      </c>
      <c r="C31" s="11">
        <f t="shared" ref="C31:G31" si="13">SUM(C32)</f>
        <v>0</v>
      </c>
      <c r="D31" s="11">
        <f t="shared" si="13"/>
        <v>0</v>
      </c>
      <c r="E31" s="11">
        <f t="shared" si="13"/>
        <v>0</v>
      </c>
      <c r="F31" s="11">
        <f t="shared" si="13"/>
        <v>0</v>
      </c>
      <c r="G31" s="11">
        <f t="shared" si="13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4">B32+C32</f>
        <v>0</v>
      </c>
      <c r="E32" s="12">
        <v>0</v>
      </c>
      <c r="F32" s="12">
        <v>0</v>
      </c>
      <c r="G32" s="12">
        <f t="shared" ref="G32:G35" si="15">D32-E32</f>
        <v>0</v>
      </c>
      <c r="H32" s="9" t="s">
        <v>58</v>
      </c>
    </row>
    <row r="33" spans="1:8" x14ac:dyDescent="0.2">
      <c r="A33" s="16" t="s">
        <v>36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  <c r="H33" s="9" t="s">
        <v>59</v>
      </c>
    </row>
    <row r="34" spans="1:8" x14ac:dyDescent="0.2">
      <c r="A34" s="16" t="s">
        <v>37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  <c r="H34" s="9" t="s">
        <v>60</v>
      </c>
    </row>
    <row r="35" spans="1:8" x14ac:dyDescent="0.2">
      <c r="A35" s="16" t="s">
        <v>38</v>
      </c>
      <c r="B35" s="11">
        <v>0</v>
      </c>
      <c r="C35" s="11">
        <v>0</v>
      </c>
      <c r="D35" s="11">
        <f t="shared" si="14"/>
        <v>0</v>
      </c>
      <c r="E35" s="11">
        <v>0</v>
      </c>
      <c r="F35" s="11">
        <v>0</v>
      </c>
      <c r="G35" s="11">
        <f t="shared" si="15"/>
        <v>0</v>
      </c>
      <c r="H35" s="9" t="s">
        <v>61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/>
      <c r="B37" s="13">
        <f>SUM(B7+B10+B19+B23+B26+B31+B33+B34+B35)</f>
        <v>9595977.3599999994</v>
      </c>
      <c r="C37" s="13">
        <f t="shared" ref="C37:G37" si="16">SUM(C7+C10+C19+C23+C26+C31+C33+C34+C35)</f>
        <v>1772745.3499999999</v>
      </c>
      <c r="D37" s="13">
        <f t="shared" si="16"/>
        <v>11368722.710000001</v>
      </c>
      <c r="E37" s="13">
        <f t="shared" si="16"/>
        <v>13037458.66</v>
      </c>
      <c r="F37" s="13">
        <f t="shared" si="16"/>
        <v>13005392.66</v>
      </c>
      <c r="G37" s="13">
        <f t="shared" si="16"/>
        <v>-1668735.9499999997</v>
      </c>
    </row>
    <row r="39" spans="1:8" x14ac:dyDescent="0.2">
      <c r="A39" s="17" t="s">
        <v>62</v>
      </c>
    </row>
    <row r="40" spans="1:8" ht="204" customHeight="1" x14ac:dyDescent="0.2"/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3">
    <mergeCell ref="B2:F2"/>
    <mergeCell ref="G2:G3"/>
    <mergeCell ref="A1:G1"/>
  </mergeCells>
  <pageMargins left="0.25" right="0.25" top="0.75" bottom="0.75" header="0.3" footer="0.3"/>
  <pageSetup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2024-01-29T20:20:30Z</cp:lastPrinted>
  <dcterms:created xsi:type="dcterms:W3CDTF">2012-12-11T21:13:37Z</dcterms:created>
  <dcterms:modified xsi:type="dcterms:W3CDTF">2024-01-30T20:14:05Z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