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\Documents\2024\siret\"/>
    </mc:Choice>
  </mc:AlternateContent>
  <bookViews>
    <workbookView xWindow="0" yWindow="0" windowWidth="28800" windowHeight="1221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0" l="1"/>
  <c r="D9" i="10"/>
  <c r="E9" i="10"/>
  <c r="F9" i="10"/>
  <c r="C9" i="8"/>
  <c r="D9" i="8"/>
  <c r="E9" i="8"/>
  <c r="F9" i="8"/>
  <c r="G9" i="8"/>
  <c r="B9" i="8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2" i="8"/>
  <c r="D22" i="8"/>
  <c r="E22" i="8"/>
  <c r="E32" i="8" s="1"/>
  <c r="F22" i="8"/>
  <c r="F32" i="8" s="1"/>
  <c r="G22" i="8"/>
  <c r="B22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C60" i="2"/>
  <c r="B60" i="2"/>
  <c r="C41" i="2"/>
  <c r="B41" i="2"/>
  <c r="C38" i="2"/>
  <c r="C9" i="9" l="1"/>
  <c r="E79" i="2"/>
  <c r="G28" i="7"/>
  <c r="F81" i="2"/>
  <c r="E59" i="2"/>
  <c r="E81" i="2" s="1"/>
  <c r="K20" i="4"/>
  <c r="E20" i="4"/>
  <c r="I20" i="4"/>
  <c r="C43" i="9"/>
  <c r="B43" i="9"/>
  <c r="D9" i="9"/>
  <c r="E9" i="9"/>
  <c r="G9" i="9"/>
  <c r="B9" i="9"/>
  <c r="D43" i="9"/>
  <c r="E43" i="9"/>
  <c r="E77" i="9" s="1"/>
  <c r="G43" i="9"/>
  <c r="B32" i="8"/>
  <c r="D32" i="8"/>
  <c r="C32" i="8"/>
  <c r="G32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D77" i="9"/>
  <c r="C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G9" i="10" s="1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<sst xmlns="http://schemas.openxmlformats.org/spreadsheetml/2006/main" count="1028" uniqueCount="615">
  <si>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</si>
  <si>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</si>
  <si>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</si>
  <si>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</si>
  <si>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</si>
  <si>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</si>
  <si>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</si>
  <si>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</si>
  <si>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</si>
  <si>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</si>
  <si>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</si>
  <si>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</si>
  <si>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</si>
  <si>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</si>
  <si>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</si>
  <si>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</si>
  <si>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</si>
  <si>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</si>
  <si>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</si>
  <si>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</si>
  <si>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</si>
  <si>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</si>
  <si>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</si>
  <si>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</si>
  <si>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</si>
  <si>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</si>
  <si>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</si>
  <si>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</si>
  <si>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</si>
  <si>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</si>
  <si>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</si>
  <si>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</si>
  <si>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</si>
  <si>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</si>
  <si>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</si>
  <si>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</si>
  <si>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</si>
  <si>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</si>
  <si>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</si>
  <si>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</si>
  <si>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</si>
  <si>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</si>
  <si>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</si>
  <si>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</si>
  <si>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</si>
  <si>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</si>
  <si>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</si>
  <si>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</si>
  <si>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</si>
  <si>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</si>
  <si>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</si>
  <si>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</si>
  <si>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</si>
  <si>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</si>
  <si>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</si>
  <si>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</si>
  <si>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</si>
  <si>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</si>
  <si>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</si>
  <si>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</si>
  <si>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</si>
  <si>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</si>
  <si>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</si>
  <si>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</si>
  <si>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</si>
  <si>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</si>
  <si>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</si>
  <si>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</si>
  <si>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</si>
  <si>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</si>
  <si>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</si>
  <si>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</si>
  <si>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</si>
  <si>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</si>
  <si>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</si>
  <si>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</si>
  <si>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</si>
  <si>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</si>
  <si>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</si>
  <si>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</si>
  <si>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</si>
  <si>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</si>
  <si>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</si>
  <si>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</si>
  <si>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</si>
  <si>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</si>
  <si>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</si>
  <si>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</si>
  <si>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</si>
  <si>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</si>
  <si>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</si>
  <si>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</si>
  <si>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</si>
  <si>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</si>
  <si>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</si>
  <si>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</si>
  <si>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</si>
  <si>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</si>
  <si>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</si>
  <si>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</si>
  <si>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</si>
  <si>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</si>
  <si>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</si>
  <si>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</si>
  <si>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</si>
  <si>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</si>
  <si>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</si>
  <si>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</si>
  <si>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</si>
  <si>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</si>
  <si>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</si>
  <si>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</si>
  <si>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</si>
  <si>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</si>
  <si>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</si>
  <si>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</si>
  <si>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</si>
  <si>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</si>
  <si>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</si>
  <si>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</si>
  <si>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</si>
  <si>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</si>
  <si>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</si>
  <si>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</si>
  <si>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</si>
  <si>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</si>
  <si>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</si>
  <si>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</si>
  <si>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</si>
  <si>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</si>
  <si>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</si>
  <si>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</si>
  <si>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</si>
  <si>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</si>
  <si>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</si>
  <si>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</si>
  <si>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</si>
  <si>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</si>
  <si>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</si>
  <si>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</si>
  <si>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</si>
  <si>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</si>
  <si>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</si>
  <si>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</si>
  <si>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</si>
  <si>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</si>
  <si>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</si>
  <si>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</si>
  <si>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</si>
  <si>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</si>
  <si>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</si>
  <si>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</si>
  <si>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</si>
  <si>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</si>
  <si>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</si>
  <si>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</si>
  <si>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</si>
  <si>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</si>
  <si>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</si>
  <si>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</si>
  <si>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</si>
  <si>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</si>
  <si>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</si>
  <si>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</si>
  <si>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</si>
  <si>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</si>
  <si>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</si>
  <si>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</si>
  <si>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</si>
  <si>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</si>
  <si>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</si>
  <si>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</si>
  <si>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</si>
  <si>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</si>
  <si>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</si>
  <si>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</si>
  <si>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</si>
  <si>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</si>
  <si>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</si>
  <si>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</si>
  <si>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</si>
  <si>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</si>
  <si>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</si>
  <si>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</si>
  <si>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</si>
  <si>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</si>
  <si>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</si>
  <si>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</si>
  <si>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</si>
  <si>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</si>
  <si>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</si>
  <si>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</si>
  <si>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</si>
  <si>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</si>
  <si>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</si>
  <si>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</si>
  <si>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</si>
  <si>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</si>
  <si>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</si>
  <si>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</si>
  <si>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</si>
  <si>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</si>
  <si>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</si>
  <si>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</si>
  <si>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</si>
  <si>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</si>
  <si>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</si>
  <si>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</si>
  <si>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</si>
  <si>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</si>
  <si>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</si>
  <si>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</si>
  <si>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</si>
  <si>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</si>
  <si>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</si>
  <si>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</si>
  <si>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</si>
  <si>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</si>
  <si>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</si>
  <si>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</si>
  <si>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</si>
  <si>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</si>
  <si>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</si>
  <si>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</si>
  <si>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</si>
  <si>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</si>
  <si>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</si>
  <si>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</si>
  <si>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</si>
  <si>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</si>
  <si>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</si>
  <si>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</si>
  <si>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</si>
  <si>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</si>
  <si>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</si>
  <si>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</si>
  <si>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</si>
  <si>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</si>
  <si>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</si>
  <si>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</si>
  <si>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</si>
  <si>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</si>
  <si>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</si>
  <si>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</si>
  <si>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</si>
  <si>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</si>
  <si>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</si>
  <si>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</si>
  <si>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</si>
  <si>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</si>
  <si>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</si>
  <si>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</si>
  <si>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</si>
  <si>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</si>
  <si>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</si>
  <si>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</si>
  <si>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</si>
  <si>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</si>
  <si>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</si>
  <si>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</si>
  <si>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</si>
  <si>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</si>
  <si>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</si>
  <si>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</si>
  <si>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</si>
  <si>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</si>
  <si>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</si>
  <si>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</si>
  <si>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</si>
  <si>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</si>
  <si>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</si>
  <si>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</si>
  <si>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</si>
  <si>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</si>
  <si>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</si>
  <si>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</si>
  <si>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</si>
  <si>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</si>
  <si>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</si>
  <si>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</si>
  <si>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</si>
  <si>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</si>
  <si>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</si>
  <si>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</si>
  <si>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</si>
  <si>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</si>
  <si>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</si>
  <si>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</si>
  <si>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</si>
  <si>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</si>
  <si>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</si>
  <si>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</si>
  <si>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</si>
  <si>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</si>
  <si>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</si>
  <si>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</si>
  <si>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</si>
  <si>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</si>
  <si>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</si>
  <si>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</si>
  <si>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</si>
  <si>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</si>
  <si>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</si>
  <si>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</si>
  <si>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</si>
  <si>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</si>
  <si>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</si>
  <si>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</si>
  <si>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</si>
  <si>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</si>
  <si>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</si>
  <si>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</si>
  <si>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</si>
  <si>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</si>
  <si>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</si>
  <si>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</si>
  <si>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</si>
  <si>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</si>
  <si>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</si>
  <si>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</si>
  <si>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</si>
  <si>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</si>
  <si>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</si>
  <si>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</si>
  <si>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</si>
  <si>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</si>
  <si>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</si>
  <si>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</si>
  <si>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</si>
  <si>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</si>
  <si>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</si>
  <si>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</si>
  <si>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</si>
  <si>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</si>
  <si>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</si>
  <si>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</si>
  <si>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</si>
  <si>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</si>
  <si>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</si>
  <si>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</si>
  <si>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</si>
  <si>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</si>
  <si>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</si>
  <si>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</si>
  <si>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</si>
  <si>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</si>
  <si>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</si>
  <si>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</si>
  <si>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</si>
  <si>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</si>
  <si>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</si>
  <si>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</si>
  <si>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</si>
  <si>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</si>
  <si>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</si>
  <si>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</si>
  <si>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</si>
  <si>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</si>
  <si>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</si>
  <si>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</si>
  <si>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</si>
  <si>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</si>
  <si>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</si>
  <si>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</si>
  <si>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</si>
  <si>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</si>
  <si>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</si>
  <si>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</si>
  <si>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</si>
  <si>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</si>
  <si>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</si>
  <si>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</si>
  <si>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</si>
  <si>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</si>
  <si>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</si>
  <si>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</si>
  <si>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</si>
  <si>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</si>
  <si>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</si>
  <si>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</si>
  <si>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</si>
  <si>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</si>
  <si>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</si>
  <si>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</si>
  <si>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</si>
  <si>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</si>
  <si>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</si>
  <si>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</si>
  <si>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</si>
  <si>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</si>
  <si>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</si>
  <si>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</si>
  <si>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</si>
  <si>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</si>
  <si>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</si>
  <si>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</si>
  <si>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</si>
  <si>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</si>
  <si>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</si>
  <si>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</si>
  <si>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</si>
  <si>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</si>
  <si>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</si>
  <si>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</si>
  <si>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</si>
  <si>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</si>
  <si>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</si>
  <si>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</si>
  <si>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</si>
  <si>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</si>
  <si>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</si>
  <si>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</si>
  <si>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</si>
  <si>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</si>
  <si>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</si>
  <si>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</si>
  <si>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</si>
  <si>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</si>
  <si>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</si>
  <si>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</si>
  <si>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</si>
  <si>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</si>
  <si>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</si>
  <si>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</si>
  <si>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</si>
  <si>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</si>
  <si>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</si>
  <si>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</si>
  <si>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</si>
  <si>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</si>
  <si>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</si>
  <si>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</si>
  <si>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</si>
  <si>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</si>
  <si>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</si>
  <si>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</si>
  <si>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</si>
  <si>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</si>
  <si>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</si>
  <si>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</si>
  <si>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</si>
  <si>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</si>
  <si>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</si>
  <si>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</si>
  <si>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</si>
  <si>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</si>
  <si>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</si>
  <si>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</si>
  <si>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</si>
  <si>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</si>
  <si>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</si>
  <si>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</si>
  <si>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</si>
  <si>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</si>
  <si>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</si>
  <si>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</si>
  <si>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</si>
  <si>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</si>
  <si>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</si>
  <si>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</si>
  <si>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</si>
  <si>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</si>
  <si>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</si>
  <si>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</si>
  <si>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</si>
  <si>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</si>
  <si>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</si>
  <si>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</si>
  <si>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</si>
  <si>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</si>
  <si>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</si>
  <si>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</si>
  <si>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</si>
  <si>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</si>
  <si>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</si>
  <si>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</si>
  <si>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</si>
  <si>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</si>
  <si>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</si>
  <si>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</si>
  <si>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</si>
  <si>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</si>
  <si>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</si>
  <si>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</si>
  <si>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</si>
  <si>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</si>
  <si>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</si>
  <si>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</si>
  <si>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</si>
  <si>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</si>
  <si>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</si>
  <si>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</si>
  <si>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</si>
  <si>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</si>
  <si>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</si>
  <si>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</si>
  <si>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</si>
  <si>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</si>
  <si>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</si>
  <si>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</si>
  <si>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</si>
  <si>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</si>
  <si>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</si>
  <si>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</si>
  <si>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</si>
  <si>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</si>
  <si>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</si>
  <si>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</si>
  <si>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</si>
  <si>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</si>
  <si>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</si>
  <si>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</si>
  <si>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</si>
  <si>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</si>
  <si>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</si>
  <si>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</si>
  <si>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</si>
  <si>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</si>
  <si>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</si>
  <si>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</si>
  <si>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</si>
  <si>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</si>
  <si>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</si>
  <si>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</si>
  <si>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</si>
  <si>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</si>
  <si>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</si>
  <si>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</si>
  <si>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</si>
  <si>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</si>
  <si>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</si>
  <si>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</si>
  <si>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</si>
  <si>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</si>
  <si>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</si>
  <si>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</si>
  <si>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</si>
  <si>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</si>
  <si>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</si>
  <si>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</si>
  <si>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</si>
  <si>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</si>
  <si>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</si>
  <si>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</si>
  <si>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</si>
  <si>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</si>
  <si>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</si>
  <si>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</si>
  <si>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</si>
  <si>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</si>
  <si>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</si>
  <si>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</si>
  <si>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</si>
  <si>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</si>
  <si>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</si>
  <si>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</si>
  <si>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</si>
  <si>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</si>
  <si>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</si>
  <si>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</si>
  <si>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</si>
  <si>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</si>
  <si>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</si>
  <si>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</si>
  <si>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</si>
  <si>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</si>
  <si>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</si>
  <si>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</si>
  <si>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</si>
  <si>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</si>
  <si>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</si>
  <si>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</si>
  <si>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</si>
  <si>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</si>
  <si>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</si>
  <si>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</si>
  <si>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</si>
  <si>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</si>
  <si>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</si>
  <si>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</si>
  <si>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</si>
  <si>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</si>
  <si>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</si>
  <si>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</si>
  <si>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</si>
  <si>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</si>
  <si>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</si>
  <si>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</si>
  <si>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</si>
  <si>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</si>
  <si>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</si>
  <si>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</si>
  <si>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</si>
  <si>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</si>
  <si>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</si>
  <si>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</si>
  <si>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</si>
  <si>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</si>
  <si>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</si>
  <si>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</si>
  <si>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</si>
  <si>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</si>
  <si>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para el Desarrollo Integral de la Familia del Municipio de Cortazar, Gto.</t>
  </si>
  <si>
    <t>A. 31120M09D010202 REHABILITACIÓN</t>
  </si>
  <si>
    <t>B. 31120M09D010203 TRABAJO SOCIAL</t>
  </si>
  <si>
    <t>C. 31120M09D010204 INCLUSIÓN A LA VIDA</t>
  </si>
  <si>
    <t>D. 31120M09D010205 ADULTOS MAYORES</t>
  </si>
  <si>
    <t>E. 31120M09D010206 ASISTENCIA ALIMENTARIA</t>
  </si>
  <si>
    <t>F. 31120M09D010207 CENTRO DE ATENCIÓN INFANTIL</t>
  </si>
  <si>
    <t>G. 31120M09D010208 PSICOLOGIA</t>
  </si>
  <si>
    <t>H. 31120M09D010209 NIÑOS (A) ADOLE DESARR E</t>
  </si>
  <si>
    <t>I. 31120M09D010210 CRIANZA POSITIVA</t>
  </si>
  <si>
    <t>J. 31120M09D010211 RED MOVIL</t>
  </si>
  <si>
    <t>{</t>
  </si>
  <si>
    <t>K. 31120M09D010300 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</si>
</sst>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2" fillId="0" borderId="14" xfId="0" applyFont="1" applyFill="1" applyBorder="1" applyAlignment="1">
      <alignment horizontal="left" indent="2"/>
    </xf>
    <xf numFmtId="0" fontId="0" fillId="0" borderId="14" xfId="0" applyFill="1" applyBorder="1" applyAlignment="1">
      <alignment horizontal="left" vertical="center" indent="2"/>
    </xf>
    <xf numFmtId="4" fontId="0" fillId="0" borderId="14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>
      <alignment horizontal="left" vertical="center" indent="3"/>
    </xf>
    <xf numFmtId="0" fontId="0" fillId="0" borderId="14" xfId="0" applyFill="1" applyBorder="1" applyAlignment="1">
      <alignment horizontal="left" indent="3"/>
    </xf>
    <xf numFmtId="0" fontId="2" fillId="0" borderId="14" xfId="0" applyFont="1" applyFill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activeCell="E69" sqref="E6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7" t="s">
        <v>0</v>
      </c>
      <c r="B1" s="168"/>
      <c r="C1" s="168"/>
      <c r="D1" s="168"/>
      <c r="E1" s="168"/>
      <c r="F1" s="169"/>
    </row>
    <row r="2" spans="1:6" ht="15" customHeight="1" x14ac:dyDescent="0.25">
      <c r="A2" s="108" t="s">
        <v>602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597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476946.99</v>
      </c>
      <c r="C9" s="47">
        <f>SUM(C10:C16)</f>
        <v>637148.56000000006</v>
      </c>
      <c r="D9" s="46" t="s">
        <v>10</v>
      </c>
      <c r="E9" s="47">
        <f>SUM(E10:E18)</f>
        <v>322959.08999999997</v>
      </c>
      <c r="F9" s="47">
        <f>SUM(F10:F18)</f>
        <v>614845.30000000005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6048.04</v>
      </c>
      <c r="F10" s="47">
        <v>6048.04</v>
      </c>
    </row>
    <row r="11" spans="1:6" x14ac:dyDescent="0.25">
      <c r="A11" s="48" t="s">
        <v>13</v>
      </c>
      <c r="B11" s="47">
        <v>476946.99</v>
      </c>
      <c r="C11" s="47">
        <v>637148.56000000006</v>
      </c>
      <c r="D11" s="48" t="s">
        <v>14</v>
      </c>
      <c r="E11" s="47">
        <v>40658.370000000003</v>
      </c>
      <c r="F11" s="47">
        <v>46955.56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165832.28</v>
      </c>
      <c r="F16" s="47">
        <v>242845.03</v>
      </c>
    </row>
    <row r="17" spans="1:6" x14ac:dyDescent="0.25">
      <c r="A17" s="46" t="s">
        <v>25</v>
      </c>
      <c r="B17" s="47">
        <f>SUM(B18:B24)</f>
        <v>124692.1</v>
      </c>
      <c r="C17" s="47">
        <f>SUM(C18:C24)</f>
        <v>126204.23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110420.4</v>
      </c>
      <c r="F18" s="47">
        <v>318996.67</v>
      </c>
    </row>
    <row r="19" spans="1:6" x14ac:dyDescent="0.25">
      <c r="A19" s="48" t="s">
        <v>29</v>
      </c>
      <c r="B19" s="47">
        <v>119692.1</v>
      </c>
      <c r="C19" s="47">
        <v>121204.23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5000</v>
      </c>
      <c r="C22" s="47">
        <v>5000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361890.5</v>
      </c>
      <c r="C37" s="47">
        <v>331700.17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963529.59</v>
      </c>
      <c r="C47" s="4">
        <f>C9+C17+C25+C31+C37+C38+C41</f>
        <v>1095052.96</v>
      </c>
      <c r="D47" s="2" t="s">
        <v>84</v>
      </c>
      <c r="E47" s="4">
        <f>E9+E19+E23+E26+E27+E31+E38+E42</f>
        <v>322959.08999999997</v>
      </c>
      <c r="F47" s="4">
        <f>F9+F19+F23+F26+F27+F31+F38+F42</f>
        <v>614845.30000000005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/>
      <c r="F50" s="47"/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3483460.55</v>
      </c>
      <c r="C52" s="47">
        <v>3483460.55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4942961.07</v>
      </c>
      <c r="C53" s="47">
        <v>4942961.07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-2691459.65</v>
      </c>
      <c r="C55" s="47">
        <v>-2691459.65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322959.08999999997</v>
      </c>
      <c r="F59" s="4">
        <f>F47+F57</f>
        <v>614845.30000000005</v>
      </c>
    </row>
    <row r="60" spans="1:6" x14ac:dyDescent="0.25">
      <c r="A60" s="3" t="s">
        <v>104</v>
      </c>
      <c r="B60" s="158">
        <f>SUM(B50:B58)</f>
        <v>5734961.9700000007</v>
      </c>
      <c r="C60" s="158">
        <f>SUM(C50:C58)</f>
        <v>5734961.9700000007</v>
      </c>
      <c r="D60" s="159"/>
      <c r="E60" s="160"/>
      <c r="F60" s="160"/>
    </row>
    <row r="61" spans="1:6" x14ac:dyDescent="0.25">
      <c r="A61" s="45"/>
      <c r="B61" s="160"/>
      <c r="C61" s="160"/>
      <c r="D61" s="161" t="s">
        <v>105</v>
      </c>
      <c r="E61" s="160"/>
      <c r="F61" s="160"/>
    </row>
    <row r="62" spans="1:6" x14ac:dyDescent="0.25">
      <c r="A62" s="3" t="s">
        <v>106</v>
      </c>
      <c r="B62" s="158">
        <f>SUM(B47+B60)</f>
        <v>6698491.5600000005</v>
      </c>
      <c r="C62" s="158">
        <f>SUM(C47+C60)</f>
        <v>6830014.9300000006</v>
      </c>
      <c r="D62" s="159"/>
      <c r="E62" s="160"/>
      <c r="F62" s="160"/>
    </row>
    <row r="63" spans="1:6" x14ac:dyDescent="0.25">
      <c r="A63" s="45"/>
      <c r="B63" s="159"/>
      <c r="C63" s="159"/>
      <c r="D63" s="162" t="s">
        <v>107</v>
      </c>
      <c r="E63" s="163">
        <f>SUM(E64:E66)</f>
        <v>2533056.44</v>
      </c>
      <c r="F63" s="163">
        <f>SUM(F64:F66)</f>
        <v>2533056.44</v>
      </c>
    </row>
    <row r="64" spans="1:6" x14ac:dyDescent="0.25">
      <c r="A64" s="45"/>
      <c r="B64" s="159"/>
      <c r="C64" s="159"/>
      <c r="D64" s="164" t="s">
        <v>108</v>
      </c>
      <c r="E64" s="163">
        <v>2533056.44</v>
      </c>
      <c r="F64" s="163">
        <v>2533056.44</v>
      </c>
    </row>
    <row r="65" spans="1:6" x14ac:dyDescent="0.25">
      <c r="A65" s="45"/>
      <c r="B65" s="159"/>
      <c r="C65" s="159"/>
      <c r="D65" s="165" t="s">
        <v>109</v>
      </c>
      <c r="E65" s="163">
        <v>0</v>
      </c>
      <c r="F65" s="163">
        <v>0</v>
      </c>
    </row>
    <row r="66" spans="1:6" x14ac:dyDescent="0.25">
      <c r="A66" s="45"/>
      <c r="B66" s="159"/>
      <c r="C66" s="159"/>
      <c r="D66" s="164" t="s">
        <v>110</v>
      </c>
      <c r="E66" s="163">
        <v>0</v>
      </c>
      <c r="F66" s="163">
        <v>0</v>
      </c>
    </row>
    <row r="67" spans="1:6" x14ac:dyDescent="0.25">
      <c r="A67" s="45"/>
      <c r="B67" s="159"/>
      <c r="C67" s="159"/>
      <c r="D67" s="159"/>
      <c r="E67" s="160"/>
      <c r="F67" s="160"/>
    </row>
    <row r="68" spans="1:6" x14ac:dyDescent="0.25">
      <c r="A68" s="45"/>
      <c r="B68" s="159"/>
      <c r="C68" s="159"/>
      <c r="D68" s="162" t="s">
        <v>111</v>
      </c>
      <c r="E68" s="163">
        <f>SUM(E69:E73)</f>
        <v>3842476.03</v>
      </c>
      <c r="F68" s="163">
        <f>SUM(F69:F73)</f>
        <v>3682113.1900000004</v>
      </c>
    </row>
    <row r="69" spans="1:6" x14ac:dyDescent="0.25">
      <c r="A69" s="51"/>
      <c r="B69" s="159"/>
      <c r="C69" s="159"/>
      <c r="D69" s="164" t="s">
        <v>112</v>
      </c>
      <c r="E69" s="163">
        <v>160362.84</v>
      </c>
      <c r="F69" s="163">
        <v>-637007.55000000005</v>
      </c>
    </row>
    <row r="70" spans="1:6" x14ac:dyDescent="0.25">
      <c r="A70" s="51"/>
      <c r="B70" s="159"/>
      <c r="C70" s="159"/>
      <c r="D70" s="164" t="s">
        <v>113</v>
      </c>
      <c r="E70" s="163">
        <v>3682113.19</v>
      </c>
      <c r="F70" s="163">
        <v>4319120.74</v>
      </c>
    </row>
    <row r="71" spans="1:6" x14ac:dyDescent="0.25">
      <c r="A71" s="51"/>
      <c r="B71" s="159"/>
      <c r="C71" s="159"/>
      <c r="D71" s="164" t="s">
        <v>114</v>
      </c>
      <c r="E71" s="163">
        <v>0</v>
      </c>
      <c r="F71" s="163">
        <v>0</v>
      </c>
    </row>
    <row r="72" spans="1:6" x14ac:dyDescent="0.25">
      <c r="A72" s="51"/>
      <c r="B72" s="159"/>
      <c r="C72" s="159"/>
      <c r="D72" s="164" t="s">
        <v>115</v>
      </c>
      <c r="E72" s="163">
        <v>0</v>
      </c>
      <c r="F72" s="163">
        <v>0</v>
      </c>
    </row>
    <row r="73" spans="1:6" x14ac:dyDescent="0.25">
      <c r="A73" s="51"/>
      <c r="B73" s="159"/>
      <c r="C73" s="159"/>
      <c r="D73" s="164" t="s">
        <v>116</v>
      </c>
      <c r="E73" s="163">
        <v>0</v>
      </c>
      <c r="F73" s="163">
        <v>0</v>
      </c>
    </row>
    <row r="74" spans="1:6" x14ac:dyDescent="0.25">
      <c r="A74" s="51"/>
      <c r="B74" s="159"/>
      <c r="C74" s="159"/>
      <c r="D74" s="159"/>
      <c r="E74" s="160"/>
      <c r="F74" s="160"/>
    </row>
    <row r="75" spans="1:6" x14ac:dyDescent="0.25">
      <c r="A75" s="51"/>
      <c r="B75" s="159"/>
      <c r="C75" s="159"/>
      <c r="D75" s="162" t="s">
        <v>117</v>
      </c>
      <c r="E75" s="163">
        <f>E76+E77</f>
        <v>0</v>
      </c>
      <c r="F75" s="163">
        <f>F76+F77</f>
        <v>0</v>
      </c>
    </row>
    <row r="76" spans="1:6" x14ac:dyDescent="0.25">
      <c r="A76" s="51"/>
      <c r="B76" s="159"/>
      <c r="C76" s="159"/>
      <c r="D76" s="164" t="s">
        <v>118</v>
      </c>
      <c r="E76" s="163">
        <v>0</v>
      </c>
      <c r="F76" s="163">
        <v>0</v>
      </c>
    </row>
    <row r="77" spans="1:6" x14ac:dyDescent="0.25">
      <c r="A77" s="51"/>
      <c r="B77" s="159"/>
      <c r="C77" s="159"/>
      <c r="D77" s="164" t="s">
        <v>119</v>
      </c>
      <c r="E77" s="163">
        <v>0</v>
      </c>
      <c r="F77" s="163">
        <v>0</v>
      </c>
    </row>
    <row r="78" spans="1:6" x14ac:dyDescent="0.25">
      <c r="A78" s="51"/>
      <c r="B78" s="159"/>
      <c r="C78" s="159"/>
      <c r="D78" s="159"/>
      <c r="E78" s="160"/>
      <c r="F78" s="160"/>
    </row>
    <row r="79" spans="1:6" x14ac:dyDescent="0.25">
      <c r="A79" s="51"/>
      <c r="B79" s="159"/>
      <c r="C79" s="159"/>
      <c r="D79" s="166" t="s">
        <v>120</v>
      </c>
      <c r="E79" s="158">
        <f>E63+E68+E75</f>
        <v>6375532.4699999997</v>
      </c>
      <c r="F79" s="158">
        <f>F63+F68+F75</f>
        <v>6215169.6300000008</v>
      </c>
    </row>
    <row r="80" spans="1:6" x14ac:dyDescent="0.25">
      <c r="A80" s="51"/>
      <c r="B80" s="159"/>
      <c r="C80" s="159"/>
      <c r="D80" s="159"/>
      <c r="E80" s="160"/>
      <c r="F80" s="160"/>
    </row>
    <row r="81" spans="1:6" x14ac:dyDescent="0.25">
      <c r="A81" s="51"/>
      <c r="B81" s="159"/>
      <c r="C81" s="159"/>
      <c r="D81" s="166" t="s">
        <v>121</v>
      </c>
      <c r="E81" s="158">
        <f>E59+E79</f>
        <v>6698491.5599999996</v>
      </c>
      <c r="F81" s="158">
        <f>F59+F79</f>
        <v>6830014.9300000006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0:C21 B23:C30 B38:C46 B54:C54 B56:C62 E12:F15 E17:F17 E19:F49 E51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6" t="s">
        <v>447</v>
      </c>
      <c r="B1" s="168"/>
      <c r="C1" s="168"/>
      <c r="D1" s="168"/>
      <c r="E1" s="168"/>
      <c r="F1" s="168"/>
      <c r="G1" s="169"/>
    </row>
    <row r="2" spans="1:7" x14ac:dyDescent="0.25">
      <c r="A2" s="188" t="str">
        <f>'Formato 1'!A2</f>
        <v>Sistema para el Desarrollo Integral de la Familia del Municipio de Cortazar, Gto.</v>
      </c>
      <c r="B2" s="189"/>
      <c r="C2" s="189"/>
      <c r="D2" s="189"/>
      <c r="E2" s="189"/>
      <c r="F2" s="189"/>
      <c r="G2" s="190"/>
    </row>
    <row r="3" spans="1:7" x14ac:dyDescent="0.25">
      <c r="A3" s="185" t="s">
        <v>448</v>
      </c>
      <c r="B3" s="186"/>
      <c r="C3" s="186"/>
      <c r="D3" s="186"/>
      <c r="E3" s="186"/>
      <c r="F3" s="186"/>
      <c r="G3" s="187"/>
    </row>
    <row r="4" spans="1:7" x14ac:dyDescent="0.25">
      <c r="A4" s="185" t="s">
        <v>2</v>
      </c>
      <c r="B4" s="186"/>
      <c r="C4" s="186"/>
      <c r="D4" s="186"/>
      <c r="E4" s="186"/>
      <c r="F4" s="186"/>
      <c r="G4" s="187"/>
    </row>
    <row r="5" spans="1:7" x14ac:dyDescent="0.25">
      <c r="A5" s="179" t="s">
        <v>449</v>
      </c>
      <c r="B5" s="180"/>
      <c r="C5" s="180"/>
      <c r="D5" s="180"/>
      <c r="E5" s="180"/>
      <c r="F5" s="180"/>
      <c r="G5" s="181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7">
        <f>SUM(B8:B19)</f>
        <v>11475668.92</v>
      </c>
      <c r="C7" s="117">
        <f t="shared" ref="C7:G7" si="0">SUM(C8:C19)</f>
        <v>12049452.369999999</v>
      </c>
      <c r="D7" s="117">
        <f t="shared" si="0"/>
        <v>12651924.98</v>
      </c>
      <c r="E7" s="117">
        <f t="shared" si="0"/>
        <v>13284521.24</v>
      </c>
      <c r="F7" s="117">
        <f t="shared" si="0"/>
        <v>13948747.299999999</v>
      </c>
      <c r="G7" s="117">
        <f t="shared" si="0"/>
        <v>14646184.66</v>
      </c>
    </row>
    <row r="8" spans="1:7" x14ac:dyDescent="0.25">
      <c r="A8" s="56" t="s">
        <v>564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565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487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488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566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567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491</v>
      </c>
      <c r="B14" s="73">
        <v>764028.92</v>
      </c>
      <c r="C14" s="73">
        <v>802230.37</v>
      </c>
      <c r="D14" s="73">
        <v>842341.88</v>
      </c>
      <c r="E14" s="73">
        <v>884458.98</v>
      </c>
      <c r="F14" s="73">
        <v>928681.93</v>
      </c>
      <c r="G14" s="73">
        <v>975116.02</v>
      </c>
    </row>
    <row r="15" spans="1:7" x14ac:dyDescent="0.25">
      <c r="A15" s="56" t="s">
        <v>492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568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494</v>
      </c>
      <c r="B17" s="73">
        <v>10711640</v>
      </c>
      <c r="C17" s="73">
        <v>11247222</v>
      </c>
      <c r="D17" s="73">
        <v>11809583.1</v>
      </c>
      <c r="E17" s="73">
        <v>12400062.26</v>
      </c>
      <c r="F17" s="73">
        <v>13020065.369999999</v>
      </c>
      <c r="G17" s="73">
        <v>13671068.640000001</v>
      </c>
    </row>
    <row r="18" spans="1:7" x14ac:dyDescent="0.25">
      <c r="A18" s="56" t="s">
        <v>569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90" t="s">
        <v>570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578</v>
      </c>
      <c r="B20" s="73"/>
      <c r="C20" s="73"/>
      <c r="D20" s="73"/>
      <c r="E20" s="73"/>
      <c r="F20" s="73"/>
      <c r="G20" s="73"/>
    </row>
    <row r="21" spans="1:7" x14ac:dyDescent="0.25">
      <c r="A21" s="3" t="s">
        <v>571</v>
      </c>
      <c r="B21" s="117">
        <f>SUM(B22:B26)</f>
        <v>0</v>
      </c>
      <c r="C21" s="117">
        <f t="shared" ref="C21:G21" si="1">SUM(C22:C26)</f>
        <v>0</v>
      </c>
      <c r="D21" s="117">
        <f t="shared" si="1"/>
        <v>0</v>
      </c>
      <c r="E21" s="117">
        <f t="shared" si="1"/>
        <v>0</v>
      </c>
      <c r="F21" s="117">
        <f t="shared" si="1"/>
        <v>0</v>
      </c>
      <c r="G21" s="117">
        <f t="shared" si="1"/>
        <v>0</v>
      </c>
    </row>
    <row r="22" spans="1:7" x14ac:dyDescent="0.25">
      <c r="A22" s="56" t="s">
        <v>572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573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499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500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574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578</v>
      </c>
      <c r="B27" s="74"/>
      <c r="C27" s="74"/>
      <c r="D27" s="74"/>
      <c r="E27" s="74"/>
      <c r="F27" s="74"/>
      <c r="G27" s="74"/>
    </row>
    <row r="28" spans="1:7" x14ac:dyDescent="0.25">
      <c r="A28" s="3" t="s">
        <v>575</v>
      </c>
      <c r="B28" s="117">
        <f>SUM(B29)</f>
        <v>0</v>
      </c>
      <c r="C28" s="117">
        <f t="shared" ref="C28:G28" si="2">SUM(C29)</f>
        <v>0</v>
      </c>
      <c r="D28" s="117">
        <f t="shared" si="2"/>
        <v>0</v>
      </c>
      <c r="E28" s="117">
        <f t="shared" si="2"/>
        <v>0</v>
      </c>
      <c r="F28" s="117">
        <f t="shared" si="2"/>
        <v>0</v>
      </c>
      <c r="G28" s="117">
        <f t="shared" si="2"/>
        <v>0</v>
      </c>
    </row>
    <row r="29" spans="1:7" x14ac:dyDescent="0.25">
      <c r="A29" s="56" t="s">
        <v>576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5" t="s">
        <v>578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577</v>
      </c>
      <c r="B31" s="117">
        <f>B21+B7+B28</f>
        <v>11475668.92</v>
      </c>
      <c r="C31" s="117">
        <f t="shared" ref="C31:G31" si="3">C21+C7+C28</f>
        <v>12049452.369999999</v>
      </c>
      <c r="D31" s="117">
        <f t="shared" si="3"/>
        <v>12651924.98</v>
      </c>
      <c r="E31" s="117">
        <f t="shared" si="3"/>
        <v>13284521.24</v>
      </c>
      <c r="F31" s="117">
        <f t="shared" si="3"/>
        <v>13948747.299999999</v>
      </c>
      <c r="G31" s="117">
        <f t="shared" si="3"/>
        <v>14646184.66</v>
      </c>
    </row>
    <row r="32" spans="1:7" ht="14.45" customHeight="1" x14ac:dyDescent="0.25">
      <c r="A32" s="45"/>
      <c r="B32" s="139"/>
      <c r="C32" s="139"/>
      <c r="D32" s="139"/>
      <c r="E32" s="139"/>
      <c r="F32" s="139"/>
      <c r="G32" s="139"/>
    </row>
    <row r="33" spans="1:7" x14ac:dyDescent="0.25">
      <c r="A33" s="142" t="s">
        <v>291</v>
      </c>
      <c r="B33" s="51"/>
      <c r="C33" s="51"/>
      <c r="D33" s="51"/>
      <c r="E33" s="51"/>
      <c r="F33" s="51"/>
      <c r="G33" s="51"/>
    </row>
    <row r="34" spans="1:7" ht="30" x14ac:dyDescent="0.25">
      <c r="A34" s="140" t="s">
        <v>464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40" t="s">
        <v>293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2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6" t="s">
        <v>466</v>
      </c>
      <c r="B1" s="168"/>
      <c r="C1" s="168"/>
      <c r="D1" s="168"/>
      <c r="E1" s="168"/>
      <c r="F1" s="168"/>
      <c r="G1" s="169"/>
    </row>
    <row r="2" spans="1:7" x14ac:dyDescent="0.25">
      <c r="A2" s="188" t="str">
        <f>'Formato 1'!A2</f>
        <v>Sistema para el Desarrollo Integral de la Familia del Municipio de Cortazar, Gto.</v>
      </c>
      <c r="B2" s="189"/>
      <c r="C2" s="189"/>
      <c r="D2" s="189"/>
      <c r="E2" s="189"/>
      <c r="F2" s="189"/>
      <c r="G2" s="190"/>
    </row>
    <row r="3" spans="1:7" x14ac:dyDescent="0.25">
      <c r="A3" s="185" t="s">
        <v>467</v>
      </c>
      <c r="B3" s="186"/>
      <c r="C3" s="186"/>
      <c r="D3" s="186"/>
      <c r="E3" s="186"/>
      <c r="F3" s="186"/>
      <c r="G3" s="187"/>
    </row>
    <row r="4" spans="1:7" x14ac:dyDescent="0.25">
      <c r="A4" s="185" t="s">
        <v>2</v>
      </c>
      <c r="B4" s="186"/>
      <c r="C4" s="186"/>
      <c r="D4" s="186"/>
      <c r="E4" s="186"/>
      <c r="F4" s="186"/>
      <c r="G4" s="187"/>
    </row>
    <row r="5" spans="1:7" x14ac:dyDescent="0.25">
      <c r="A5" s="179" t="s">
        <v>449</v>
      </c>
      <c r="B5" s="180"/>
      <c r="C5" s="180"/>
      <c r="D5" s="180"/>
      <c r="E5" s="180"/>
      <c r="F5" s="180"/>
      <c r="G5" s="181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7">
        <f t="shared" ref="B7:G7" si="0">SUM(B8:B16)</f>
        <v>11475668.92</v>
      </c>
      <c r="C7" s="117">
        <f t="shared" si="0"/>
        <v>12049452.370000001</v>
      </c>
      <c r="D7" s="117">
        <f t="shared" si="0"/>
        <v>12651924.99</v>
      </c>
      <c r="E7" s="117">
        <f t="shared" si="0"/>
        <v>13284521.229999999</v>
      </c>
      <c r="F7" s="117">
        <f t="shared" si="0"/>
        <v>13948747.279999999</v>
      </c>
      <c r="G7" s="117">
        <f t="shared" si="0"/>
        <v>14646184.660000002</v>
      </c>
    </row>
    <row r="8" spans="1:7" x14ac:dyDescent="0.25">
      <c r="A8" s="56" t="s">
        <v>581</v>
      </c>
      <c r="B8" s="73">
        <v>7929888.5</v>
      </c>
      <c r="C8" s="73">
        <v>8326382.9299999997</v>
      </c>
      <c r="D8" s="73">
        <v>8742702.0700000003</v>
      </c>
      <c r="E8" s="73">
        <v>9179837.1699999999</v>
      </c>
      <c r="F8" s="73">
        <v>9638829.0299999993</v>
      </c>
      <c r="G8" s="73">
        <v>10120770.49</v>
      </c>
    </row>
    <row r="9" spans="1:7" ht="15.75" customHeight="1" x14ac:dyDescent="0.25">
      <c r="A9" s="56" t="s">
        <v>582</v>
      </c>
      <c r="B9" s="73">
        <v>1201715.08</v>
      </c>
      <c r="C9" s="73">
        <v>1261800.83</v>
      </c>
      <c r="D9" s="73">
        <v>1324890.8799999999</v>
      </c>
      <c r="E9" s="73">
        <v>1391135.42</v>
      </c>
      <c r="F9" s="73">
        <v>1460692.19</v>
      </c>
      <c r="G9" s="73">
        <v>1533726.8</v>
      </c>
    </row>
    <row r="10" spans="1:7" x14ac:dyDescent="0.25">
      <c r="A10" s="56" t="s">
        <v>472</v>
      </c>
      <c r="B10" s="73">
        <v>1451651.32</v>
      </c>
      <c r="C10" s="73">
        <v>1524233.89</v>
      </c>
      <c r="D10" s="73">
        <v>1600445.58</v>
      </c>
      <c r="E10" s="73">
        <v>1680467.86</v>
      </c>
      <c r="F10" s="73">
        <v>1764491.25</v>
      </c>
      <c r="G10" s="73">
        <v>1852715.81</v>
      </c>
    </row>
    <row r="11" spans="1:7" x14ac:dyDescent="0.25">
      <c r="A11" s="56" t="s">
        <v>473</v>
      </c>
      <c r="B11" s="73">
        <v>876268.02</v>
      </c>
      <c r="C11" s="73">
        <v>920081.42</v>
      </c>
      <c r="D11" s="73">
        <v>966085.49</v>
      </c>
      <c r="E11" s="73">
        <v>1014389.77</v>
      </c>
      <c r="F11" s="73">
        <v>1065109.25</v>
      </c>
      <c r="G11" s="73">
        <v>1118364.72</v>
      </c>
    </row>
    <row r="12" spans="1:7" x14ac:dyDescent="0.25">
      <c r="A12" s="56" t="s">
        <v>583</v>
      </c>
      <c r="B12" s="73">
        <v>16146</v>
      </c>
      <c r="C12" s="73">
        <v>16953.3</v>
      </c>
      <c r="D12" s="73">
        <v>17800.97</v>
      </c>
      <c r="E12" s="73">
        <v>18691.009999999998</v>
      </c>
      <c r="F12" s="73">
        <v>19625.560000000001</v>
      </c>
      <c r="G12" s="73">
        <v>20606.84</v>
      </c>
    </row>
    <row r="13" spans="1:7" x14ac:dyDescent="0.25">
      <c r="A13" s="56" t="s">
        <v>475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476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477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479</v>
      </c>
      <c r="B18" s="117">
        <f>SUM(B19:B27)</f>
        <v>0</v>
      </c>
      <c r="C18" s="117">
        <f t="shared" ref="C18:G18" si="1">SUM(C19:C27)</f>
        <v>0</v>
      </c>
      <c r="D18" s="117">
        <f t="shared" si="1"/>
        <v>0</v>
      </c>
      <c r="E18" s="117">
        <f t="shared" si="1"/>
        <v>0</v>
      </c>
      <c r="F18" s="117">
        <f t="shared" si="1"/>
        <v>0</v>
      </c>
      <c r="G18" s="117">
        <f t="shared" si="1"/>
        <v>0</v>
      </c>
    </row>
    <row r="19" spans="1:7" x14ac:dyDescent="0.25">
      <c r="A19" s="56" t="s">
        <v>581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582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473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583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475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476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480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478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5" t="s">
        <v>578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481</v>
      </c>
      <c r="B29" s="117">
        <f>B18+B7</f>
        <v>11475668.92</v>
      </c>
      <c r="C29" s="117">
        <f t="shared" ref="C29:G29" si="2">C18+C7</f>
        <v>12049452.370000001</v>
      </c>
      <c r="D29" s="117">
        <f t="shared" si="2"/>
        <v>12651924.99</v>
      </c>
      <c r="E29" s="117">
        <f t="shared" si="2"/>
        <v>13284521.229999999</v>
      </c>
      <c r="F29" s="117">
        <f t="shared" si="2"/>
        <v>13948747.279999999</v>
      </c>
      <c r="G29" s="117">
        <f t="shared" si="2"/>
        <v>14646184.660000002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6" t="s">
        <v>482</v>
      </c>
      <c r="B1" s="168"/>
      <c r="C1" s="168"/>
      <c r="D1" s="168"/>
      <c r="E1" s="168"/>
      <c r="F1" s="168"/>
      <c r="G1" s="169"/>
    </row>
    <row r="2" spans="1:7" x14ac:dyDescent="0.25">
      <c r="A2" s="188" t="str">
        <f>'Formato 1'!A2</f>
        <v>Sistema para el Desarrollo Integral de la Familia del Municipio de Cortazar, Gto.</v>
      </c>
      <c r="B2" s="189"/>
      <c r="C2" s="189"/>
      <c r="D2" s="189"/>
      <c r="E2" s="189"/>
      <c r="F2" s="189"/>
      <c r="G2" s="190"/>
    </row>
    <row r="3" spans="1:7" x14ac:dyDescent="0.25">
      <c r="A3" s="185" t="s">
        <v>483</v>
      </c>
      <c r="B3" s="186"/>
      <c r="C3" s="186"/>
      <c r="D3" s="186"/>
      <c r="E3" s="186"/>
      <c r="F3" s="186"/>
      <c r="G3" s="187"/>
    </row>
    <row r="4" spans="1:7" x14ac:dyDescent="0.25">
      <c r="A4" s="185" t="s">
        <v>2</v>
      </c>
      <c r="B4" s="186"/>
      <c r="C4" s="186"/>
      <c r="D4" s="186"/>
      <c r="E4" s="186"/>
      <c r="F4" s="186"/>
      <c r="G4" s="187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7">
        <f>SUM(B7:B18)</f>
        <v>0</v>
      </c>
      <c r="C6" s="117">
        <f t="shared" ref="C6:G6" si="0">SUM(C7:C18)</f>
        <v>0</v>
      </c>
      <c r="D6" s="117">
        <f t="shared" si="0"/>
        <v>0</v>
      </c>
      <c r="E6" s="117">
        <f t="shared" si="0"/>
        <v>0</v>
      </c>
      <c r="F6" s="117">
        <f t="shared" si="0"/>
        <v>0</v>
      </c>
      <c r="G6" s="117">
        <f t="shared" si="0"/>
        <v>0</v>
      </c>
    </row>
    <row r="7" spans="1:7" x14ac:dyDescent="0.25">
      <c r="A7" s="56" t="s">
        <v>564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</row>
    <row r="8" spans="1:7" ht="15.75" customHeight="1" x14ac:dyDescent="0.25">
      <c r="A8" s="56" t="s">
        <v>565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x14ac:dyDescent="0.25">
      <c r="A9" s="56" t="s">
        <v>487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488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566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567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7" t="s">
        <v>491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6" t="s">
        <v>492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568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494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569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90" t="s">
        <v>570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56"/>
      <c r="B19" s="73"/>
      <c r="C19" s="73"/>
      <c r="D19" s="73"/>
      <c r="E19" s="73"/>
      <c r="F19" s="73"/>
      <c r="G19" s="73"/>
    </row>
    <row r="20" spans="1:7" x14ac:dyDescent="0.25">
      <c r="A20" s="3" t="s">
        <v>458</v>
      </c>
      <c r="B20" s="117">
        <f>SUM(B21:B25)</f>
        <v>0</v>
      </c>
      <c r="C20" s="117">
        <f t="shared" ref="C20:G20" si="1">SUM(C21:C25)</f>
        <v>0</v>
      </c>
      <c r="D20" s="117">
        <f t="shared" si="1"/>
        <v>0</v>
      </c>
      <c r="E20" s="117">
        <f t="shared" si="1"/>
        <v>0</v>
      </c>
      <c r="F20" s="117">
        <f t="shared" si="1"/>
        <v>0</v>
      </c>
      <c r="G20" s="117">
        <f t="shared" si="1"/>
        <v>0</v>
      </c>
    </row>
    <row r="21" spans="1:7" x14ac:dyDescent="0.25">
      <c r="A21" s="56" t="s">
        <v>572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573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499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ht="30" x14ac:dyDescent="0.25">
      <c r="A24" s="57" t="s">
        <v>500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574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75"/>
      <c r="B26" s="74"/>
      <c r="C26" s="74"/>
      <c r="D26" s="74"/>
      <c r="E26" s="74"/>
      <c r="F26" s="74"/>
      <c r="G26" s="74"/>
    </row>
    <row r="27" spans="1:7" x14ac:dyDescent="0.25">
      <c r="A27" s="3" t="s">
        <v>462</v>
      </c>
      <c r="B27" s="117">
        <f>SUM(B28)</f>
        <v>0</v>
      </c>
      <c r="C27" s="117">
        <f t="shared" ref="C27:G27" si="2">SUM(C28)</f>
        <v>0</v>
      </c>
      <c r="D27" s="117">
        <f t="shared" si="2"/>
        <v>0</v>
      </c>
      <c r="E27" s="117">
        <f t="shared" si="2"/>
        <v>0</v>
      </c>
      <c r="F27" s="117">
        <f t="shared" si="2"/>
        <v>0</v>
      </c>
      <c r="G27" s="117">
        <f t="shared" si="2"/>
        <v>0</v>
      </c>
    </row>
    <row r="28" spans="1:7" x14ac:dyDescent="0.25">
      <c r="A28" s="56" t="s">
        <v>289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x14ac:dyDescent="0.25">
      <c r="A29" s="45"/>
      <c r="B29" s="76"/>
      <c r="C29" s="76"/>
      <c r="D29" s="76"/>
      <c r="E29" s="76"/>
      <c r="F29" s="76"/>
      <c r="G29" s="76"/>
    </row>
    <row r="30" spans="1:7" ht="14.45" customHeight="1" x14ac:dyDescent="0.25">
      <c r="A30" s="3" t="s">
        <v>502</v>
      </c>
      <c r="B30" s="117">
        <f>B20+B6+B27</f>
        <v>0</v>
      </c>
      <c r="C30" s="117">
        <f t="shared" ref="C30:G30" si="3">C20+C6+C27</f>
        <v>0</v>
      </c>
      <c r="D30" s="117">
        <f t="shared" si="3"/>
        <v>0</v>
      </c>
      <c r="E30" s="117">
        <f t="shared" si="3"/>
        <v>0</v>
      </c>
      <c r="F30" s="117">
        <f t="shared" si="3"/>
        <v>0</v>
      </c>
      <c r="G30" s="117">
        <f t="shared" si="3"/>
        <v>0</v>
      </c>
    </row>
    <row r="31" spans="1:7" ht="14.45" customHeight="1" x14ac:dyDescent="0.25">
      <c r="A31" s="45"/>
      <c r="B31" s="139"/>
      <c r="C31" s="139"/>
      <c r="D31" s="139"/>
      <c r="E31" s="139"/>
      <c r="F31" s="139"/>
      <c r="G31" s="139"/>
    </row>
    <row r="32" spans="1:7" x14ac:dyDescent="0.25">
      <c r="A32" s="142" t="s">
        <v>291</v>
      </c>
      <c r="B32" s="51"/>
      <c r="C32" s="51"/>
      <c r="D32" s="51"/>
      <c r="E32" s="51"/>
      <c r="F32" s="51"/>
      <c r="G32" s="51"/>
    </row>
    <row r="33" spans="1:7" ht="30" x14ac:dyDescent="0.25">
      <c r="A33" s="140" t="s">
        <v>464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40" t="s">
        <v>293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1" t="s">
        <v>504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2"/>
      <c r="B36" s="52"/>
      <c r="C36" s="52"/>
      <c r="D36" s="52"/>
      <c r="E36" s="52"/>
      <c r="F36" s="52"/>
      <c r="G36" s="52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6" t="s">
        <v>507</v>
      </c>
      <c r="B1" s="168"/>
      <c r="C1" s="168"/>
      <c r="D1" s="168"/>
      <c r="E1" s="168"/>
      <c r="F1" s="168"/>
      <c r="G1" s="169"/>
    </row>
    <row r="2" spans="1:7" x14ac:dyDescent="0.25">
      <c r="A2" s="188" t="str">
        <f>'Formato 1'!A2</f>
        <v>Sistema para el Desarrollo Integral de la Familia del Municipio de Cortazar, Gto.</v>
      </c>
      <c r="B2" s="189"/>
      <c r="C2" s="189"/>
      <c r="D2" s="189"/>
      <c r="E2" s="189"/>
      <c r="F2" s="189"/>
      <c r="G2" s="190"/>
    </row>
    <row r="3" spans="1:7" x14ac:dyDescent="0.25">
      <c r="A3" s="185" t="s">
        <v>508</v>
      </c>
      <c r="B3" s="186"/>
      <c r="C3" s="186"/>
      <c r="D3" s="186"/>
      <c r="E3" s="186"/>
      <c r="F3" s="186"/>
      <c r="G3" s="187"/>
    </row>
    <row r="4" spans="1:7" x14ac:dyDescent="0.25">
      <c r="A4" s="185" t="s">
        <v>2</v>
      </c>
      <c r="B4" s="186"/>
      <c r="C4" s="186"/>
      <c r="D4" s="186"/>
      <c r="E4" s="186"/>
      <c r="F4" s="186"/>
      <c r="G4" s="187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7">
        <f t="shared" ref="B6:G6" si="0">SUM(B7:B15)</f>
        <v>0</v>
      </c>
      <c r="C6" s="117">
        <f t="shared" si="0"/>
        <v>0</v>
      </c>
      <c r="D6" s="117">
        <f t="shared" si="0"/>
        <v>0</v>
      </c>
      <c r="E6" s="117">
        <f t="shared" si="0"/>
        <v>0</v>
      </c>
      <c r="F6" s="117">
        <f t="shared" si="0"/>
        <v>0</v>
      </c>
      <c r="G6" s="117">
        <f t="shared" si="0"/>
        <v>0</v>
      </c>
    </row>
    <row r="7" spans="1:7" x14ac:dyDescent="0.25">
      <c r="A7" s="56" t="s">
        <v>581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</row>
    <row r="8" spans="1:7" ht="15.75" customHeight="1" x14ac:dyDescent="0.25">
      <c r="A8" s="56" t="s">
        <v>582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x14ac:dyDescent="0.25">
      <c r="A9" s="56" t="s">
        <v>472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473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583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475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7" t="s">
        <v>476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6" t="s">
        <v>477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478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479</v>
      </c>
      <c r="B17" s="117">
        <f>SUM(B18:B26)</f>
        <v>0</v>
      </c>
      <c r="C17" s="117">
        <f t="shared" ref="C17:G17" si="1">SUM(C18:C26)</f>
        <v>0</v>
      </c>
      <c r="D17" s="117">
        <f t="shared" si="1"/>
        <v>0</v>
      </c>
      <c r="E17" s="117">
        <f t="shared" si="1"/>
        <v>0</v>
      </c>
      <c r="F17" s="117">
        <f t="shared" si="1"/>
        <v>0</v>
      </c>
      <c r="G17" s="117">
        <f t="shared" si="1"/>
        <v>0</v>
      </c>
    </row>
    <row r="18" spans="1:7" x14ac:dyDescent="0.25">
      <c r="A18" s="56" t="s">
        <v>581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582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472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583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475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480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478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5" t="s">
        <v>578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481</v>
      </c>
      <c r="B28" s="117">
        <f>B17+B6</f>
        <v>0</v>
      </c>
      <c r="C28" s="117">
        <f t="shared" ref="C28:G28" si="2">C17+C6</f>
        <v>0</v>
      </c>
      <c r="D28" s="117">
        <f t="shared" si="2"/>
        <v>0</v>
      </c>
      <c r="E28" s="117">
        <f t="shared" si="2"/>
        <v>0</v>
      </c>
      <c r="F28" s="117">
        <f t="shared" si="2"/>
        <v>0</v>
      </c>
      <c r="G28" s="117">
        <f t="shared" si="2"/>
        <v>0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6" t="s">
        <v>511</v>
      </c>
      <c r="B1" s="168"/>
      <c r="C1" s="168"/>
      <c r="D1" s="168"/>
      <c r="E1" s="168"/>
      <c r="F1" s="168"/>
    </row>
    <row r="2" spans="1:6" x14ac:dyDescent="0.25">
      <c r="A2" s="188" t="str">
        <f>'Formato 1'!A2</f>
        <v>Sistema para el Desarrollo Integral de la Familia del Municipio de Cortazar, Gto.</v>
      </c>
      <c r="B2" s="189"/>
      <c r="C2" s="189"/>
      <c r="D2" s="189"/>
      <c r="E2" s="189"/>
      <c r="F2" s="190"/>
    </row>
    <row r="3" spans="1:6" x14ac:dyDescent="0.25">
      <c r="A3" s="185" t="s">
        <v>512</v>
      </c>
      <c r="B3" s="186"/>
      <c r="C3" s="186"/>
      <c r="D3" s="186"/>
      <c r="E3" s="186"/>
      <c r="F3" s="187"/>
    </row>
    <row r="4" spans="1:6" ht="30" x14ac:dyDescent="0.25">
      <c r="A4" s="137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1" t="s">
        <v>518</v>
      </c>
      <c r="B5" s="146"/>
      <c r="C5" s="146"/>
      <c r="D5" s="146"/>
      <c r="E5" s="146"/>
      <c r="F5" s="146"/>
    </row>
    <row r="6" spans="1:6" ht="30" x14ac:dyDescent="0.25">
      <c r="A6" s="144" t="s">
        <v>519</v>
      </c>
      <c r="B6" s="143"/>
      <c r="C6" s="143"/>
      <c r="D6" s="143"/>
      <c r="E6" s="143"/>
      <c r="F6" s="143"/>
    </row>
    <row r="7" spans="1:6" ht="15.75" customHeight="1" x14ac:dyDescent="0.25">
      <c r="A7" s="144" t="s">
        <v>520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521</v>
      </c>
      <c r="B9" s="143"/>
      <c r="C9" s="143"/>
      <c r="D9" s="143"/>
      <c r="E9" s="143"/>
      <c r="F9" s="143"/>
    </row>
    <row r="10" spans="1:6" x14ac:dyDescent="0.25">
      <c r="A10" s="144" t="s">
        <v>522</v>
      </c>
      <c r="B10" s="153"/>
      <c r="C10" s="153"/>
      <c r="D10" s="153"/>
      <c r="E10" s="153"/>
      <c r="F10" s="153"/>
    </row>
    <row r="11" spans="1:6" x14ac:dyDescent="0.25">
      <c r="A11" s="65" t="s">
        <v>523</v>
      </c>
      <c r="B11" s="153"/>
      <c r="C11" s="153"/>
      <c r="D11" s="153"/>
      <c r="E11" s="153"/>
      <c r="F11" s="153"/>
    </row>
    <row r="12" spans="1:6" x14ac:dyDescent="0.25">
      <c r="A12" s="65" t="s">
        <v>524</v>
      </c>
      <c r="B12" s="153"/>
      <c r="C12" s="153"/>
      <c r="D12" s="153"/>
      <c r="E12" s="153"/>
      <c r="F12" s="153"/>
    </row>
    <row r="13" spans="1:6" x14ac:dyDescent="0.25">
      <c r="A13" s="65" t="s">
        <v>525</v>
      </c>
      <c r="B13" s="153"/>
      <c r="C13" s="153"/>
      <c r="D13" s="153"/>
      <c r="E13" s="153"/>
      <c r="F13" s="153"/>
    </row>
    <row r="14" spans="1:6" x14ac:dyDescent="0.25">
      <c r="A14" s="144" t="s">
        <v>526</v>
      </c>
      <c r="B14" s="153"/>
      <c r="C14" s="153"/>
      <c r="D14" s="153"/>
      <c r="E14" s="153"/>
      <c r="F14" s="153"/>
    </row>
    <row r="15" spans="1:6" x14ac:dyDescent="0.25">
      <c r="A15" s="65" t="s">
        <v>523</v>
      </c>
      <c r="B15" s="153"/>
      <c r="C15" s="153"/>
      <c r="D15" s="153"/>
      <c r="E15" s="153"/>
      <c r="F15" s="153"/>
    </row>
    <row r="16" spans="1:6" x14ac:dyDescent="0.25">
      <c r="A16" s="65" t="s">
        <v>524</v>
      </c>
      <c r="B16" s="154"/>
      <c r="C16" s="154"/>
      <c r="D16" s="154"/>
      <c r="E16" s="154"/>
      <c r="F16" s="154"/>
    </row>
    <row r="17" spans="1:6" x14ac:dyDescent="0.25">
      <c r="A17" s="65" t="s">
        <v>525</v>
      </c>
      <c r="B17" s="155"/>
      <c r="C17" s="155"/>
      <c r="D17" s="155"/>
      <c r="E17" s="155"/>
      <c r="F17" s="155"/>
    </row>
    <row r="18" spans="1:6" x14ac:dyDescent="0.25">
      <c r="A18" s="144" t="s">
        <v>527</v>
      </c>
      <c r="B18" s="155"/>
      <c r="C18" s="155"/>
      <c r="D18" s="155"/>
      <c r="E18" s="155"/>
      <c r="F18" s="155"/>
    </row>
    <row r="19" spans="1:6" x14ac:dyDescent="0.25">
      <c r="A19" s="144" t="s">
        <v>528</v>
      </c>
      <c r="B19" s="155"/>
      <c r="C19" s="155"/>
      <c r="D19" s="155"/>
      <c r="E19" s="155"/>
      <c r="F19" s="155"/>
    </row>
    <row r="20" spans="1:6" x14ac:dyDescent="0.25">
      <c r="A20" s="144" t="s">
        <v>529</v>
      </c>
      <c r="B20" s="156"/>
      <c r="C20" s="156"/>
      <c r="D20" s="156"/>
      <c r="E20" s="156"/>
      <c r="F20" s="156"/>
    </row>
    <row r="21" spans="1:6" x14ac:dyDescent="0.25">
      <c r="A21" s="144" t="s">
        <v>530</v>
      </c>
      <c r="B21" s="156"/>
      <c r="C21" s="156"/>
      <c r="D21" s="156"/>
      <c r="E21" s="156"/>
      <c r="F21" s="156"/>
    </row>
    <row r="22" spans="1:6" x14ac:dyDescent="0.25">
      <c r="A22" s="144" t="s">
        <v>531</v>
      </c>
      <c r="B22" s="156"/>
      <c r="C22" s="156"/>
      <c r="D22" s="156"/>
      <c r="E22" s="156"/>
      <c r="F22" s="156"/>
    </row>
    <row r="23" spans="1:6" x14ac:dyDescent="0.25">
      <c r="A23" s="144" t="s">
        <v>532</v>
      </c>
      <c r="B23" s="156"/>
      <c r="C23" s="156"/>
      <c r="D23" s="156"/>
      <c r="E23" s="156"/>
      <c r="F23" s="156"/>
    </row>
    <row r="24" spans="1:6" x14ac:dyDescent="0.25">
      <c r="A24" s="144" t="s">
        <v>533</v>
      </c>
      <c r="B24" s="148"/>
      <c r="C24" s="148"/>
      <c r="D24" s="148"/>
      <c r="E24" s="148"/>
      <c r="F24" s="148"/>
    </row>
    <row r="25" spans="1:6" x14ac:dyDescent="0.25">
      <c r="A25" s="144" t="s">
        <v>534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535</v>
      </c>
      <c r="B27" s="147"/>
      <c r="C27" s="147"/>
      <c r="D27" s="147"/>
      <c r="E27" s="147"/>
      <c r="F27" s="147"/>
    </row>
    <row r="28" spans="1:6" x14ac:dyDescent="0.25">
      <c r="A28" s="144" t="s">
        <v>536</v>
      </c>
      <c r="B28" s="89"/>
      <c r="C28" s="89"/>
      <c r="D28" s="89"/>
      <c r="E28" s="89"/>
      <c r="F28" s="89"/>
    </row>
    <row r="29" spans="1:6" x14ac:dyDescent="0.25">
      <c r="A29" s="140"/>
      <c r="B29" s="51"/>
      <c r="C29" s="51"/>
      <c r="D29" s="51"/>
      <c r="E29" s="51"/>
      <c r="F29" s="51"/>
    </row>
    <row r="30" spans="1:6" x14ac:dyDescent="0.25">
      <c r="A30" s="151" t="s">
        <v>537</v>
      </c>
      <c r="B30" s="51"/>
      <c r="C30" s="51"/>
      <c r="D30" s="51"/>
      <c r="E30" s="51"/>
      <c r="F30" s="51"/>
    </row>
    <row r="31" spans="1:6" x14ac:dyDescent="0.25">
      <c r="A31" s="152" t="s">
        <v>522</v>
      </c>
      <c r="B31" s="89"/>
      <c r="C31" s="89"/>
      <c r="D31" s="89"/>
      <c r="E31" s="89"/>
      <c r="F31" s="89"/>
    </row>
    <row r="32" spans="1:6" x14ac:dyDescent="0.25">
      <c r="A32" s="152" t="s">
        <v>526</v>
      </c>
      <c r="B32" s="89"/>
      <c r="C32" s="89"/>
      <c r="D32" s="89"/>
      <c r="E32" s="89"/>
      <c r="F32" s="89"/>
    </row>
    <row r="33" spans="1:6" x14ac:dyDescent="0.25">
      <c r="A33" s="152" t="s">
        <v>538</v>
      </c>
      <c r="B33" s="89"/>
      <c r="C33" s="89"/>
      <c r="D33" s="89"/>
      <c r="E33" s="89"/>
      <c r="F33" s="89"/>
    </row>
    <row r="34" spans="1:6" x14ac:dyDescent="0.25">
      <c r="A34" s="140"/>
      <c r="B34" s="51"/>
      <c r="C34" s="51"/>
      <c r="D34" s="51"/>
      <c r="E34" s="51"/>
      <c r="F34" s="51"/>
    </row>
    <row r="35" spans="1:6" x14ac:dyDescent="0.25">
      <c r="A35" s="151" t="s">
        <v>539</v>
      </c>
      <c r="B35" s="51"/>
      <c r="C35" s="51"/>
      <c r="D35" s="51"/>
      <c r="E35" s="51"/>
      <c r="F35" s="51"/>
    </row>
    <row r="36" spans="1:6" x14ac:dyDescent="0.25">
      <c r="A36" s="152" t="s">
        <v>540</v>
      </c>
      <c r="B36" s="51"/>
      <c r="C36" s="51"/>
      <c r="D36" s="51"/>
      <c r="E36" s="51"/>
      <c r="F36" s="51"/>
    </row>
    <row r="37" spans="1:6" x14ac:dyDescent="0.25">
      <c r="A37" s="152" t="s">
        <v>541</v>
      </c>
      <c r="B37" s="51"/>
      <c r="C37" s="51"/>
      <c r="D37" s="51"/>
      <c r="E37" s="51"/>
      <c r="F37" s="51"/>
    </row>
    <row r="38" spans="1:6" x14ac:dyDescent="0.25">
      <c r="A38" s="152" t="s">
        <v>542</v>
      </c>
      <c r="B38" s="51"/>
      <c r="C38" s="51"/>
      <c r="D38" s="51"/>
      <c r="E38" s="51"/>
      <c r="F38" s="51"/>
    </row>
    <row r="39" spans="1:6" x14ac:dyDescent="0.25">
      <c r="A39" s="140"/>
      <c r="B39" s="51"/>
      <c r="C39" s="51"/>
      <c r="D39" s="51"/>
      <c r="E39" s="51"/>
      <c r="F39" s="51"/>
    </row>
    <row r="40" spans="1:6" x14ac:dyDescent="0.25">
      <c r="A40" s="151" t="s">
        <v>543</v>
      </c>
      <c r="B40" s="51"/>
      <c r="C40" s="51"/>
      <c r="D40" s="51"/>
      <c r="E40" s="51"/>
      <c r="F40" s="51"/>
    </row>
    <row r="41" spans="1:6" x14ac:dyDescent="0.25">
      <c r="A41" s="140"/>
      <c r="B41" s="51"/>
      <c r="C41" s="51"/>
      <c r="D41" s="51"/>
      <c r="E41" s="51"/>
      <c r="F41" s="51"/>
    </row>
    <row r="42" spans="1:6" x14ac:dyDescent="0.25">
      <c r="A42" s="151" t="s">
        <v>544</v>
      </c>
      <c r="B42" s="51"/>
      <c r="C42" s="51"/>
      <c r="D42" s="51"/>
      <c r="E42" s="51"/>
      <c r="F42" s="51"/>
    </row>
    <row r="43" spans="1:6" x14ac:dyDescent="0.25">
      <c r="A43" s="152" t="s">
        <v>545</v>
      </c>
      <c r="B43" s="89"/>
      <c r="C43" s="89"/>
      <c r="D43" s="89"/>
      <c r="E43" s="89"/>
      <c r="F43" s="89"/>
    </row>
    <row r="44" spans="1:6" x14ac:dyDescent="0.25">
      <c r="A44" s="152" t="s">
        <v>546</v>
      </c>
      <c r="B44" s="89"/>
      <c r="C44" s="89"/>
      <c r="D44" s="89"/>
      <c r="E44" s="89"/>
      <c r="F44" s="89"/>
    </row>
    <row r="45" spans="1:6" x14ac:dyDescent="0.25">
      <c r="A45" s="152" t="s">
        <v>547</v>
      </c>
      <c r="B45" s="89"/>
      <c r="C45" s="89"/>
      <c r="D45" s="89"/>
      <c r="E45" s="89"/>
      <c r="F45" s="89"/>
    </row>
    <row r="46" spans="1:6" x14ac:dyDescent="0.25">
      <c r="A46" s="140"/>
      <c r="B46" s="51"/>
      <c r="C46" s="51"/>
      <c r="D46" s="51"/>
      <c r="E46" s="51"/>
      <c r="F46" s="51"/>
    </row>
    <row r="47" spans="1:6" ht="30" x14ac:dyDescent="0.25">
      <c r="A47" s="151" t="s">
        <v>548</v>
      </c>
      <c r="B47" s="51"/>
      <c r="C47" s="51"/>
      <c r="D47" s="51"/>
      <c r="E47" s="51"/>
      <c r="F47" s="51"/>
    </row>
    <row r="48" spans="1:6" x14ac:dyDescent="0.25">
      <c r="A48" s="152" t="s">
        <v>546</v>
      </c>
      <c r="B48" s="89"/>
      <c r="C48" s="89"/>
      <c r="D48" s="89"/>
      <c r="E48" s="89"/>
      <c r="F48" s="89"/>
    </row>
    <row r="49" spans="1:6" x14ac:dyDescent="0.25">
      <c r="A49" s="152" t="s">
        <v>547</v>
      </c>
      <c r="B49" s="89"/>
      <c r="C49" s="89"/>
      <c r="D49" s="89"/>
      <c r="E49" s="89"/>
      <c r="F49" s="89"/>
    </row>
    <row r="50" spans="1:6" x14ac:dyDescent="0.25">
      <c r="A50" s="140"/>
      <c r="B50" s="51"/>
      <c r="C50" s="51"/>
      <c r="D50" s="51"/>
      <c r="E50" s="51"/>
      <c r="F50" s="51"/>
    </row>
    <row r="51" spans="1:6" x14ac:dyDescent="0.25">
      <c r="A51" s="151" t="s">
        <v>549</v>
      </c>
      <c r="B51" s="51"/>
      <c r="C51" s="51"/>
      <c r="D51" s="51"/>
      <c r="E51" s="51"/>
      <c r="F51" s="51"/>
    </row>
    <row r="52" spans="1:6" x14ac:dyDescent="0.25">
      <c r="A52" s="152" t="s">
        <v>546</v>
      </c>
      <c r="B52" s="89"/>
      <c r="C52" s="89"/>
      <c r="D52" s="89"/>
      <c r="E52" s="89"/>
      <c r="F52" s="89"/>
    </row>
    <row r="53" spans="1:6" x14ac:dyDescent="0.25">
      <c r="A53" s="152" t="s">
        <v>547</v>
      </c>
      <c r="B53" s="89"/>
      <c r="C53" s="89"/>
      <c r="D53" s="89"/>
      <c r="E53" s="89"/>
      <c r="F53" s="89"/>
    </row>
    <row r="54" spans="1:6" x14ac:dyDescent="0.25">
      <c r="A54" s="152" t="s">
        <v>550</v>
      </c>
      <c r="B54" s="89"/>
      <c r="C54" s="89"/>
      <c r="D54" s="89"/>
      <c r="E54" s="89"/>
      <c r="F54" s="89"/>
    </row>
    <row r="55" spans="1:6" x14ac:dyDescent="0.25">
      <c r="A55" s="140"/>
      <c r="B55" s="51"/>
      <c r="C55" s="51"/>
      <c r="D55" s="51"/>
      <c r="E55" s="51"/>
      <c r="F55" s="51"/>
    </row>
    <row r="56" spans="1:6" x14ac:dyDescent="0.25">
      <c r="A56" s="151" t="s">
        <v>551</v>
      </c>
      <c r="B56" s="51"/>
      <c r="C56" s="51"/>
      <c r="D56" s="51"/>
      <c r="E56" s="51"/>
      <c r="F56" s="51"/>
    </row>
    <row r="57" spans="1:6" x14ac:dyDescent="0.25">
      <c r="A57" s="152" t="s">
        <v>546</v>
      </c>
      <c r="B57" s="89"/>
      <c r="C57" s="89"/>
      <c r="D57" s="89"/>
      <c r="E57" s="89"/>
      <c r="F57" s="89"/>
    </row>
    <row r="58" spans="1:6" x14ac:dyDescent="0.25">
      <c r="A58" s="152" t="s">
        <v>547</v>
      </c>
      <c r="B58" s="89"/>
      <c r="C58" s="89"/>
      <c r="D58" s="89"/>
      <c r="E58" s="89"/>
      <c r="F58" s="89"/>
    </row>
    <row r="59" spans="1:6" x14ac:dyDescent="0.25">
      <c r="A59" s="140"/>
      <c r="B59" s="51"/>
      <c r="C59" s="51"/>
      <c r="D59" s="51"/>
      <c r="E59" s="51"/>
      <c r="F59" s="51"/>
    </row>
    <row r="60" spans="1:6" x14ac:dyDescent="0.25">
      <c r="A60" s="151" t="s">
        <v>552</v>
      </c>
      <c r="B60" s="51"/>
      <c r="C60" s="51"/>
      <c r="D60" s="51"/>
      <c r="E60" s="51"/>
      <c r="F60" s="51"/>
    </row>
    <row r="61" spans="1:6" x14ac:dyDescent="0.25">
      <c r="A61" s="152" t="s">
        <v>553</v>
      </c>
      <c r="B61" s="139"/>
      <c r="C61" s="139"/>
      <c r="D61" s="139"/>
      <c r="E61" s="139"/>
      <c r="F61" s="139"/>
    </row>
    <row r="62" spans="1:6" x14ac:dyDescent="0.25">
      <c r="A62" s="152" t="s">
        <v>554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555</v>
      </c>
      <c r="B64" s="139"/>
      <c r="C64" s="139"/>
      <c r="D64" s="139"/>
      <c r="E64" s="139"/>
      <c r="F64" s="139"/>
    </row>
    <row r="65" spans="1:6" x14ac:dyDescent="0.25">
      <c r="A65" s="152" t="s">
        <v>556</v>
      </c>
      <c r="B65" s="139"/>
      <c r="C65" s="139"/>
      <c r="D65" s="139"/>
      <c r="E65" s="139"/>
      <c r="F65" s="139"/>
    </row>
    <row r="66" spans="1:6" x14ac:dyDescent="0.25">
      <c r="A66" s="152" t="s">
        <v>557</v>
      </c>
      <c r="B66" s="140"/>
      <c r="C66" s="51"/>
      <c r="D66" s="140"/>
      <c r="E66" s="140"/>
      <c r="F66" s="140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193" t="s">
        <v>447</v>
      </c>
      <c r="B1" s="193"/>
      <c r="C1" s="193"/>
      <c r="D1" s="193"/>
      <c r="E1" s="193"/>
      <c r="F1" s="193"/>
      <c r="G1" s="193"/>
    </row>
    <row r="2" spans="1:7" x14ac:dyDescent="0.25">
      <c r="A2" s="126" t="str">
        <f>'Formato 1'!A2</f>
        <v>Sistema para el Desarrollo Integral de la Familia del Municipio de Cortazar, Gto.</v>
      </c>
      <c r="B2" s="127"/>
      <c r="C2" s="127"/>
      <c r="D2" s="127"/>
      <c r="E2" s="127"/>
      <c r="F2" s="127"/>
      <c r="G2" s="128"/>
    </row>
    <row r="3" spans="1:7" x14ac:dyDescent="0.25">
      <c r="A3" s="129" t="s">
        <v>448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449</v>
      </c>
      <c r="B5" s="130"/>
      <c r="C5" s="130"/>
      <c r="D5" s="130"/>
      <c r="E5" s="130"/>
      <c r="F5" s="130"/>
      <c r="G5" s="131"/>
    </row>
    <row r="6" spans="1:7" x14ac:dyDescent="0.25">
      <c r="A6" s="191" t="s">
        <v>450</v>
      </c>
      <c r="B6" s="36">
        <v>2022</v>
      </c>
      <c r="C6" s="191">
        <f>+B6+1</f>
        <v>2023</v>
      </c>
      <c r="D6" s="191">
        <f>+C6+1</f>
        <v>2024</v>
      </c>
      <c r="E6" s="191">
        <f>+D6+1</f>
        <v>2025</v>
      </c>
      <c r="F6" s="191">
        <f>+E6+1</f>
        <v>2026</v>
      </c>
      <c r="G6" s="191">
        <f>+F6+1</f>
        <v>2027</v>
      </c>
    </row>
    <row r="7" spans="1:7" ht="83.25" customHeight="1" x14ac:dyDescent="0.25">
      <c r="A7" s="192"/>
      <c r="B7" s="68" t="s">
        <v>451</v>
      </c>
      <c r="C7" s="192"/>
      <c r="D7" s="192"/>
      <c r="E7" s="192"/>
      <c r="F7" s="192"/>
      <c r="G7" s="192"/>
    </row>
    <row r="8" spans="1:7" ht="30" x14ac:dyDescent="0.25">
      <c r="A8" s="69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1" t="s">
        <v>234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235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236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453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238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239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454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455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456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259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457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459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460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461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285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286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289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464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293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4" t="s">
        <v>466</v>
      </c>
      <c r="B1" s="194"/>
      <c r="C1" s="194"/>
      <c r="D1" s="194"/>
      <c r="E1" s="194"/>
      <c r="F1" s="194"/>
      <c r="G1" s="194"/>
    </row>
    <row r="2" spans="1:7" x14ac:dyDescent="0.25">
      <c r="A2" s="126" t="str">
        <f>'Formato 1'!A2</f>
        <v>Sistema para el Desarrollo Integral de la Familia del Municipio de Cortazar,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467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449</v>
      </c>
      <c r="B5" s="112"/>
      <c r="C5" s="112"/>
      <c r="D5" s="112"/>
      <c r="E5" s="112"/>
      <c r="F5" s="112"/>
      <c r="G5" s="113"/>
    </row>
    <row r="6" spans="1:7" x14ac:dyDescent="0.25">
      <c r="A6" s="195" t="s">
        <v>468</v>
      </c>
      <c r="B6" s="36">
        <v>2022</v>
      </c>
      <c r="C6" s="191">
        <f>+B6+1</f>
        <v>2023</v>
      </c>
      <c r="D6" s="191">
        <f>+C6+1</f>
        <v>2024</v>
      </c>
      <c r="E6" s="191">
        <f>+D6+1</f>
        <v>2025</v>
      </c>
      <c r="F6" s="191">
        <f>+E6+1</f>
        <v>2026</v>
      </c>
      <c r="G6" s="191">
        <f>+F6+1</f>
        <v>2027</v>
      </c>
    </row>
    <row r="7" spans="1:7" ht="57.75" customHeight="1" x14ac:dyDescent="0.25">
      <c r="A7" s="196"/>
      <c r="B7" s="37" t="s">
        <v>451</v>
      </c>
      <c r="C7" s="192"/>
      <c r="D7" s="192"/>
      <c r="E7" s="192"/>
      <c r="F7" s="192"/>
      <c r="G7" s="192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6" t="s">
        <v>470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472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473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474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475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476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478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470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471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472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473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474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475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476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480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478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4" t="s">
        <v>482</v>
      </c>
      <c r="B1" s="194"/>
      <c r="C1" s="194"/>
      <c r="D1" s="194"/>
      <c r="E1" s="194"/>
      <c r="F1" s="194"/>
      <c r="G1" s="194"/>
    </row>
    <row r="2" spans="1:7" x14ac:dyDescent="0.25">
      <c r="A2" s="126" t="str">
        <f>'Formato 1'!A2</f>
        <v>Sistema para el Desarrollo Integral de la Familia del Municipio de Cortazar,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483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98" t="s">
        <v>450</v>
      </c>
      <c r="B5" s="199">
        <v>2017</v>
      </c>
      <c r="C5" s="199">
        <f>+B5+1</f>
        <v>2018</v>
      </c>
      <c r="D5" s="199">
        <f>+C5+1</f>
        <v>2019</v>
      </c>
      <c r="E5" s="199">
        <f>+D5+1</f>
        <v>2020</v>
      </c>
      <c r="F5" s="199">
        <f>+E5+1</f>
        <v>2021</v>
      </c>
      <c r="G5" s="36">
        <f>+F5+1</f>
        <v>2022</v>
      </c>
    </row>
    <row r="6" spans="1:7" ht="32.25" x14ac:dyDescent="0.25">
      <c r="A6" s="175"/>
      <c r="B6" s="200"/>
      <c r="C6" s="200"/>
      <c r="D6" s="200"/>
      <c r="E6" s="200"/>
      <c r="F6" s="200"/>
      <c r="G6" s="37" t="s">
        <v>484</v>
      </c>
    </row>
    <row r="7" spans="1:7" x14ac:dyDescent="0.25">
      <c r="A7" s="60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1" t="s">
        <v>485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486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487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488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489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490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491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492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493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494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495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496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497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498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500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5"/>
      <c r="B27" s="58"/>
      <c r="C27" s="58"/>
      <c r="D27" s="58"/>
      <c r="E27" s="58"/>
      <c r="F27" s="58"/>
      <c r="G27" s="58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289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5"/>
      <c r="B30" s="58"/>
      <c r="C30" s="58"/>
      <c r="D30" s="58"/>
      <c r="E30" s="58"/>
      <c r="F30" s="58"/>
      <c r="G30" s="58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58"/>
      <c r="C32" s="58"/>
      <c r="D32" s="58"/>
      <c r="E32" s="58"/>
      <c r="F32" s="58"/>
      <c r="G32" s="58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464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503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197" t="s">
        <v>505</v>
      </c>
      <c r="B39" s="197"/>
      <c r="C39" s="197"/>
      <c r="D39" s="197"/>
      <c r="E39" s="197"/>
      <c r="F39" s="197"/>
      <c r="G39" s="197"/>
    </row>
    <row r="40" spans="1:7" x14ac:dyDescent="0.25">
      <c r="A40" s="197" t="s">
        <v>506</v>
      </c>
      <c r="B40" s="197"/>
      <c r="C40" s="197"/>
      <c r="D40" s="197"/>
      <c r="E40" s="197"/>
      <c r="F40" s="197"/>
      <c r="G40" s="1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4" t="s">
        <v>507</v>
      </c>
      <c r="B1" s="194"/>
      <c r="C1" s="194"/>
      <c r="D1" s="194"/>
      <c r="E1" s="194"/>
      <c r="F1" s="194"/>
      <c r="G1" s="194"/>
    </row>
    <row r="2" spans="1:7" x14ac:dyDescent="0.25">
      <c r="A2" s="126" t="str">
        <f>'Formato 1'!A2</f>
        <v>Sistema para el Desarrollo Integral de la Familia del Municipio de Cortazar,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508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01" t="s">
        <v>468</v>
      </c>
      <c r="B5" s="199">
        <v>2017</v>
      </c>
      <c r="C5" s="199">
        <f>+B5+1</f>
        <v>2018</v>
      </c>
      <c r="D5" s="199">
        <f>+C5+1</f>
        <v>2019</v>
      </c>
      <c r="E5" s="199">
        <f>+D5+1</f>
        <v>2020</v>
      </c>
      <c r="F5" s="199">
        <f>+E5+1</f>
        <v>2021</v>
      </c>
      <c r="G5" s="36">
        <v>2022</v>
      </c>
    </row>
    <row r="6" spans="1:7" ht="48.75" customHeight="1" x14ac:dyDescent="0.25">
      <c r="A6" s="202"/>
      <c r="B6" s="200"/>
      <c r="C6" s="200"/>
      <c r="D6" s="200"/>
      <c r="E6" s="200"/>
      <c r="F6" s="200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6" t="s">
        <v>470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471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473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474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475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476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477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470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471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473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474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475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476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480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478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197" t="s">
        <v>505</v>
      </c>
      <c r="B32" s="197"/>
      <c r="C32" s="197"/>
      <c r="D32" s="197"/>
      <c r="E32" s="197"/>
      <c r="F32" s="197"/>
      <c r="G32" s="197"/>
    </row>
    <row r="33" spans="1:7" x14ac:dyDescent="0.25">
      <c r="A33" s="197" t="s">
        <v>506</v>
      </c>
      <c r="B33" s="197"/>
      <c r="C33" s="197"/>
      <c r="D33" s="197"/>
      <c r="E33" s="197"/>
      <c r="F33" s="197"/>
      <c r="G33" s="1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203" t="s">
        <v>511</v>
      </c>
      <c r="B1" s="203"/>
      <c r="C1" s="203"/>
      <c r="D1" s="203"/>
      <c r="E1" s="203"/>
      <c r="F1" s="203"/>
    </row>
    <row r="2" spans="1:6" ht="20.100000000000001" customHeight="1" x14ac:dyDescent="0.25">
      <c r="A2" s="108" t="str">
        <f>'Formato 1'!A2</f>
        <v>Sistema para el Desarrollo Integral de la Familia del Municipio de Cortazar, Gto.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512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513</v>
      </c>
      <c r="C4" s="119" t="s">
        <v>514</v>
      </c>
      <c r="D4" s="119" t="s">
        <v>515</v>
      </c>
      <c r="E4" s="119" t="s">
        <v>516</v>
      </c>
      <c r="F4" s="119" t="s">
        <v>517</v>
      </c>
    </row>
    <row r="5" spans="1:6" ht="12.75" customHeight="1" x14ac:dyDescent="0.25">
      <c r="A5" s="18" t="s">
        <v>518</v>
      </c>
      <c r="B5" s="51"/>
      <c r="C5" s="51"/>
      <c r="D5" s="51"/>
      <c r="E5" s="51"/>
      <c r="F5" s="51"/>
    </row>
    <row r="6" spans="1:6" ht="30" x14ac:dyDescent="0.25">
      <c r="A6" s="57" t="s">
        <v>519</v>
      </c>
      <c r="B6" s="58"/>
      <c r="C6" s="58"/>
      <c r="D6" s="58"/>
      <c r="E6" s="58"/>
      <c r="F6" s="58"/>
    </row>
    <row r="7" spans="1:6" ht="15" x14ac:dyDescent="0.25">
      <c r="A7" s="57" t="s">
        <v>520</v>
      </c>
      <c r="B7" s="58"/>
      <c r="C7" s="58"/>
      <c r="D7" s="58"/>
      <c r="E7" s="58"/>
      <c r="F7" s="58"/>
    </row>
    <row r="8" spans="1:6" ht="15" x14ac:dyDescent="0.25">
      <c r="A8" s="65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7" t="s">
        <v>522</v>
      </c>
      <c r="B10" s="58"/>
      <c r="C10" s="58"/>
      <c r="D10" s="58"/>
      <c r="E10" s="58"/>
      <c r="F10" s="58"/>
    </row>
    <row r="11" spans="1:6" ht="15" x14ac:dyDescent="0.25">
      <c r="A11" s="78" t="s">
        <v>523</v>
      </c>
      <c r="B11" s="58"/>
      <c r="C11" s="58"/>
      <c r="D11" s="58"/>
      <c r="E11" s="58"/>
      <c r="F11" s="58"/>
    </row>
    <row r="12" spans="1:6" ht="15" x14ac:dyDescent="0.25">
      <c r="A12" s="78" t="s">
        <v>524</v>
      </c>
      <c r="B12" s="58"/>
      <c r="C12" s="58"/>
      <c r="D12" s="58"/>
      <c r="E12" s="58"/>
      <c r="F12" s="58"/>
    </row>
    <row r="13" spans="1:6" ht="15" x14ac:dyDescent="0.25">
      <c r="A13" s="78" t="s">
        <v>525</v>
      </c>
      <c r="B13" s="58"/>
      <c r="C13" s="58"/>
      <c r="D13" s="58"/>
      <c r="E13" s="58"/>
      <c r="F13" s="58"/>
    </row>
    <row r="14" spans="1:6" ht="15" x14ac:dyDescent="0.25">
      <c r="A14" s="57" t="s">
        <v>526</v>
      </c>
      <c r="B14" s="58"/>
      <c r="C14" s="58"/>
      <c r="D14" s="58"/>
      <c r="E14" s="58"/>
      <c r="F14" s="58"/>
    </row>
    <row r="15" spans="1:6" ht="15" x14ac:dyDescent="0.25">
      <c r="A15" s="78" t="s">
        <v>523</v>
      </c>
      <c r="B15" s="58"/>
      <c r="C15" s="58"/>
      <c r="D15" s="58"/>
      <c r="E15" s="58"/>
      <c r="F15" s="58"/>
    </row>
    <row r="16" spans="1:6" ht="15" x14ac:dyDescent="0.25">
      <c r="A16" s="78" t="s">
        <v>524</v>
      </c>
      <c r="B16" s="58"/>
      <c r="C16" s="58"/>
      <c r="D16" s="58"/>
      <c r="E16" s="58"/>
      <c r="F16" s="58"/>
    </row>
    <row r="17" spans="1:6" ht="15" x14ac:dyDescent="0.25">
      <c r="A17" s="78" t="s">
        <v>525</v>
      </c>
      <c r="B17" s="58"/>
      <c r="C17" s="58"/>
      <c r="D17" s="58"/>
      <c r="E17" s="58"/>
      <c r="F17" s="58"/>
    </row>
    <row r="18" spans="1:6" ht="15" x14ac:dyDescent="0.25">
      <c r="A18" s="57" t="s">
        <v>527</v>
      </c>
      <c r="B18" s="120"/>
      <c r="C18" s="58"/>
      <c r="D18" s="58"/>
      <c r="E18" s="58"/>
      <c r="F18" s="58"/>
    </row>
    <row r="19" spans="1:6" ht="15" x14ac:dyDescent="0.25">
      <c r="A19" s="57" t="s">
        <v>528</v>
      </c>
      <c r="B19" s="58"/>
      <c r="C19" s="58"/>
      <c r="D19" s="58"/>
      <c r="E19" s="58"/>
      <c r="F19" s="58"/>
    </row>
    <row r="20" spans="1:6" ht="30" x14ac:dyDescent="0.25">
      <c r="A20" s="57" t="s">
        <v>529</v>
      </c>
      <c r="B20" s="121"/>
      <c r="C20" s="121"/>
      <c r="D20" s="121"/>
      <c r="E20" s="121"/>
      <c r="F20" s="121"/>
    </row>
    <row r="21" spans="1:6" ht="30" x14ac:dyDescent="0.25">
      <c r="A21" s="57" t="s">
        <v>530</v>
      </c>
      <c r="B21" s="121"/>
      <c r="C21" s="121"/>
      <c r="D21" s="121"/>
      <c r="E21" s="121"/>
      <c r="F21" s="121"/>
    </row>
    <row r="22" spans="1:6" ht="30" x14ac:dyDescent="0.25">
      <c r="A22" s="57" t="s">
        <v>531</v>
      </c>
      <c r="B22" s="121"/>
      <c r="C22" s="121"/>
      <c r="D22" s="121"/>
      <c r="E22" s="121"/>
      <c r="F22" s="121"/>
    </row>
    <row r="23" spans="1:6" ht="15" x14ac:dyDescent="0.25">
      <c r="A23" s="57" t="s">
        <v>532</v>
      </c>
      <c r="B23" s="121"/>
      <c r="C23" s="121"/>
      <c r="D23" s="121"/>
      <c r="E23" s="121"/>
      <c r="F23" s="121"/>
    </row>
    <row r="24" spans="1:6" ht="15" x14ac:dyDescent="0.25">
      <c r="A24" s="57" t="s">
        <v>533</v>
      </c>
      <c r="B24" s="122"/>
      <c r="C24" s="58"/>
      <c r="D24" s="58"/>
      <c r="E24" s="58"/>
      <c r="F24" s="58"/>
    </row>
    <row r="25" spans="1:6" ht="15" x14ac:dyDescent="0.25">
      <c r="A25" s="57" t="s">
        <v>534</v>
      </c>
      <c r="B25" s="122"/>
      <c r="C25" s="58"/>
      <c r="D25" s="58"/>
      <c r="E25" s="58"/>
      <c r="F25" s="58"/>
    </row>
    <row r="26" spans="1:6" ht="15" x14ac:dyDescent="0.25">
      <c r="A26" s="65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7" t="s">
        <v>536</v>
      </c>
      <c r="B28" s="58"/>
      <c r="C28" s="58"/>
      <c r="D28" s="58"/>
      <c r="E28" s="58"/>
      <c r="F28" s="58"/>
    </row>
    <row r="29" spans="1:6" ht="15" x14ac:dyDescent="0.25">
      <c r="A29" s="65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7" t="s">
        <v>522</v>
      </c>
      <c r="B31" s="58"/>
      <c r="C31" s="58"/>
      <c r="D31" s="58"/>
      <c r="E31" s="58"/>
      <c r="F31" s="58"/>
    </row>
    <row r="32" spans="1:6" ht="15" x14ac:dyDescent="0.25">
      <c r="A32" s="57" t="s">
        <v>526</v>
      </c>
      <c r="B32" s="58"/>
      <c r="C32" s="58"/>
      <c r="D32" s="58"/>
      <c r="E32" s="58"/>
      <c r="F32" s="58"/>
    </row>
    <row r="33" spans="1:6" ht="15" x14ac:dyDescent="0.25">
      <c r="A33" s="57" t="s">
        <v>538</v>
      </c>
      <c r="B33" s="58"/>
      <c r="C33" s="58"/>
      <c r="D33" s="58"/>
      <c r="E33" s="58"/>
      <c r="F33" s="58"/>
    </row>
    <row r="34" spans="1:6" ht="15" x14ac:dyDescent="0.25">
      <c r="A34" s="65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7" t="s">
        <v>540</v>
      </c>
      <c r="B36" s="58"/>
      <c r="C36" s="58"/>
      <c r="D36" s="58"/>
      <c r="E36" s="58"/>
      <c r="F36" s="58"/>
    </row>
    <row r="37" spans="1:6" ht="15" x14ac:dyDescent="0.25">
      <c r="A37" s="57" t="s">
        <v>541</v>
      </c>
      <c r="B37" s="58"/>
      <c r="C37" s="58"/>
      <c r="D37" s="58"/>
      <c r="E37" s="58"/>
      <c r="F37" s="58"/>
    </row>
    <row r="38" spans="1:6" ht="15" x14ac:dyDescent="0.25">
      <c r="A38" s="57" t="s">
        <v>542</v>
      </c>
      <c r="B38" s="122"/>
      <c r="C38" s="58"/>
      <c r="D38" s="58"/>
      <c r="E38" s="58"/>
      <c r="F38" s="58"/>
    </row>
    <row r="39" spans="1:6" ht="15" x14ac:dyDescent="0.25">
      <c r="A39" s="65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58"/>
      <c r="C40" s="58"/>
      <c r="D40" s="58"/>
      <c r="E40" s="58"/>
      <c r="F40" s="58"/>
    </row>
    <row r="41" spans="1:6" ht="15" x14ac:dyDescent="0.25">
      <c r="A41" s="65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7" t="s">
        <v>545</v>
      </c>
      <c r="B43" s="58"/>
      <c r="C43" s="58"/>
      <c r="D43" s="58"/>
      <c r="E43" s="58"/>
      <c r="F43" s="58"/>
    </row>
    <row r="44" spans="1:6" ht="15" x14ac:dyDescent="0.25">
      <c r="A44" s="57" t="s">
        <v>546</v>
      </c>
      <c r="B44" s="58"/>
      <c r="C44" s="58"/>
      <c r="D44" s="58"/>
      <c r="E44" s="58"/>
      <c r="F44" s="58"/>
    </row>
    <row r="45" spans="1:6" ht="15" x14ac:dyDescent="0.25">
      <c r="A45" s="57" t="s">
        <v>547</v>
      </c>
      <c r="B45" s="58"/>
      <c r="C45" s="58"/>
      <c r="D45" s="58"/>
      <c r="E45" s="58"/>
      <c r="F45" s="58"/>
    </row>
    <row r="46" spans="1:6" ht="15" x14ac:dyDescent="0.25">
      <c r="A46" s="65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7" t="s">
        <v>546</v>
      </c>
      <c r="B48" s="121"/>
      <c r="C48" s="121"/>
      <c r="D48" s="121"/>
      <c r="E48" s="121"/>
      <c r="F48" s="121"/>
    </row>
    <row r="49" spans="1:6" ht="15" x14ac:dyDescent="0.25">
      <c r="A49" s="57" t="s">
        <v>547</v>
      </c>
      <c r="B49" s="121"/>
      <c r="C49" s="121"/>
      <c r="D49" s="121"/>
      <c r="E49" s="121"/>
      <c r="F49" s="121"/>
    </row>
    <row r="50" spans="1:6" ht="15" x14ac:dyDescent="0.25">
      <c r="A50" s="65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7" t="s">
        <v>546</v>
      </c>
      <c r="B52" s="58"/>
      <c r="C52" s="58"/>
      <c r="D52" s="58"/>
      <c r="E52" s="58"/>
      <c r="F52" s="58"/>
    </row>
    <row r="53" spans="1:6" ht="15" x14ac:dyDescent="0.25">
      <c r="A53" s="57" t="s">
        <v>547</v>
      </c>
      <c r="B53" s="58"/>
      <c r="C53" s="58"/>
      <c r="D53" s="58"/>
      <c r="E53" s="58"/>
      <c r="F53" s="58"/>
    </row>
    <row r="54" spans="1:6" ht="15" x14ac:dyDescent="0.25">
      <c r="A54" s="57" t="s">
        <v>550</v>
      </c>
      <c r="B54" s="58"/>
      <c r="C54" s="58"/>
      <c r="D54" s="58"/>
      <c r="E54" s="58"/>
      <c r="F54" s="58"/>
    </row>
    <row r="55" spans="1:6" ht="15" x14ac:dyDescent="0.25">
      <c r="A55" s="65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7" t="s">
        <v>546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547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7" t="s">
        <v>553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554</v>
      </c>
      <c r="B62" s="122"/>
      <c r="C62" s="58"/>
      <c r="D62" s="58"/>
      <c r="E62" s="58"/>
      <c r="F62" s="58"/>
    </row>
    <row r="63" spans="1:6" ht="20.100000000000001" customHeight="1" x14ac:dyDescent="0.25">
      <c r="A63" s="65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7" t="s">
        <v>556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557</v>
      </c>
      <c r="B66" s="58"/>
      <c r="C66" s="58"/>
      <c r="D66" s="58"/>
      <c r="E66" s="58"/>
      <c r="F66" s="58"/>
    </row>
    <row r="67" spans="1:6" ht="20.100000000000001" customHeight="1" x14ac:dyDescent="0.25">
      <c r="A67" s="118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7" t="s">
        <v>122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123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2023 y al 31 de Marzo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2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3" t="s">
        <v>133</v>
      </c>
      <c r="B10" s="104">
        <v>0</v>
      </c>
      <c r="C10" s="47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134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135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3" t="s">
        <v>137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138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139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140</v>
      </c>
      <c r="B18" s="4">
        <v>614845.30000000005</v>
      </c>
      <c r="C18" s="106"/>
      <c r="D18" s="106"/>
      <c r="E18" s="106"/>
      <c r="F18" s="4">
        <v>322959.09000000003</v>
      </c>
      <c r="G18" s="106"/>
      <c r="H18" s="106"/>
    </row>
    <row r="19" spans="1:8" ht="16.5" customHeight="1" x14ac:dyDescent="0.25">
      <c r="A19" s="105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141</v>
      </c>
      <c r="B20" s="4">
        <f t="shared" ref="B20:H20" si="3">B8+B18</f>
        <v>614845.30000000005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322959.09000000003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70" t="s">
        <v>151</v>
      </c>
      <c r="B33" s="170"/>
      <c r="C33" s="170"/>
      <c r="D33" s="170"/>
      <c r="E33" s="170"/>
      <c r="F33" s="170"/>
      <c r="G33" s="170"/>
      <c r="H33" s="170"/>
    </row>
    <row r="34" spans="1:8" ht="14.45" customHeight="1" x14ac:dyDescent="0.25">
      <c r="A34" s="170"/>
      <c r="B34" s="170"/>
      <c r="C34" s="170"/>
      <c r="D34" s="170"/>
      <c r="E34" s="170"/>
      <c r="F34" s="170"/>
      <c r="G34" s="170"/>
      <c r="H34" s="170"/>
    </row>
    <row r="35" spans="1:8" ht="14.45" customHeight="1" x14ac:dyDescent="0.25">
      <c r="A35" s="170"/>
      <c r="B35" s="170"/>
      <c r="C35" s="170"/>
      <c r="D35" s="170"/>
      <c r="E35" s="170"/>
      <c r="F35" s="170"/>
      <c r="G35" s="170"/>
      <c r="H35" s="170"/>
    </row>
    <row r="36" spans="1:8" ht="14.45" customHeight="1" x14ac:dyDescent="0.25">
      <c r="A36" s="170"/>
      <c r="B36" s="170"/>
      <c r="C36" s="170"/>
      <c r="D36" s="170"/>
      <c r="E36" s="170"/>
      <c r="F36" s="170"/>
      <c r="G36" s="170"/>
      <c r="H36" s="170"/>
    </row>
    <row r="37" spans="1:8" ht="14.45" customHeight="1" x14ac:dyDescent="0.25">
      <c r="A37" s="170"/>
      <c r="B37" s="170"/>
      <c r="C37" s="170"/>
      <c r="D37" s="170"/>
      <c r="E37" s="170"/>
      <c r="F37" s="170"/>
      <c r="G37" s="170"/>
      <c r="H37" s="170"/>
    </row>
    <row r="38" spans="1:8" x14ac:dyDescent="0.25">
      <c r="A38" s="59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1"/>
      <c r="C40" s="51"/>
      <c r="D40" s="51"/>
      <c r="E40" s="51"/>
      <c r="F40" s="51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7"/>
    </row>
    <row r="43" spans="1:8" x14ac:dyDescent="0.25">
      <c r="A43" s="107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7"/>
    </row>
    <row r="44" spans="1:8" x14ac:dyDescent="0.25">
      <c r="A44" s="107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7"/>
    </row>
    <row r="45" spans="1:8" x14ac:dyDescent="0.25">
      <c r="A45" s="11" t="s">
        <v>150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7" t="s">
        <v>162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598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599</v>
      </c>
      <c r="J6" s="1" t="s">
        <v>600</v>
      </c>
      <c r="K6" s="1" t="s">
        <v>601</v>
      </c>
    </row>
    <row r="7" spans="1:11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172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173</v>
      </c>
      <c r="B9" s="99"/>
      <c r="C9" s="99"/>
      <c r="D9" s="99"/>
      <c r="E9" s="47">
        <v>0</v>
      </c>
      <c r="F9" s="58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174</v>
      </c>
      <c r="B10" s="99"/>
      <c r="C10" s="99"/>
      <c r="D10" s="99"/>
      <c r="E10" s="47">
        <v>0</v>
      </c>
      <c r="F10" s="58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175</v>
      </c>
      <c r="B11" s="99"/>
      <c r="C11" s="99"/>
      <c r="D11" s="99"/>
      <c r="E11" s="47">
        <v>0</v>
      </c>
      <c r="F11" s="58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176</v>
      </c>
      <c r="B12" s="99"/>
      <c r="C12" s="99"/>
      <c r="D12" s="99"/>
      <c r="E12" s="47">
        <v>0</v>
      </c>
      <c r="F12" s="58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7"/>
      <c r="C14" s="97"/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178</v>
      </c>
      <c r="B15" s="99"/>
      <c r="C15" s="99"/>
      <c r="D15" s="99"/>
      <c r="E15" s="47">
        <v>0</v>
      </c>
      <c r="F15" s="58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179</v>
      </c>
      <c r="B16" s="99"/>
      <c r="C16" s="99"/>
      <c r="D16" s="99"/>
      <c r="E16" s="47">
        <v>0</v>
      </c>
      <c r="F16" s="58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180</v>
      </c>
      <c r="B17" s="99"/>
      <c r="C17" s="99"/>
      <c r="D17" s="99"/>
      <c r="E17" s="47">
        <v>0</v>
      </c>
      <c r="F17" s="58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181</v>
      </c>
      <c r="B18" s="99"/>
      <c r="C18" s="99"/>
      <c r="D18" s="99"/>
      <c r="E18" s="47">
        <v>0</v>
      </c>
      <c r="F18" s="58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disablePrompts="1"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D75" sqref="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7" t="s">
        <v>183</v>
      </c>
      <c r="B1" s="168"/>
      <c r="C1" s="168"/>
      <c r="D1" s="169"/>
    </row>
    <row r="2" spans="1:4" x14ac:dyDescent="0.25">
      <c r="A2" s="108" t="str">
        <f>'Formato 1'!A2</f>
        <v>Sistema para el Desarrollo Integral de la Familia del Municipio de Cortazar, Gto.</v>
      </c>
      <c r="B2" s="109"/>
      <c r="C2" s="109"/>
      <c r="D2" s="110"/>
    </row>
    <row r="3" spans="1:4" x14ac:dyDescent="0.25">
      <c r="A3" s="111" t="s">
        <v>184</v>
      </c>
      <c r="B3" s="112"/>
      <c r="C3" s="112"/>
      <c r="D3" s="113"/>
    </row>
    <row r="4" spans="1:4" x14ac:dyDescent="0.25">
      <c r="A4" s="111" t="str">
        <f>'Formato 3'!A4</f>
        <v>Del 1 de Enero al 31 de Marzo de 2024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11475668.92</v>
      </c>
      <c r="C8" s="14">
        <f>SUM(C9:C11)</f>
        <v>2938161.63</v>
      </c>
      <c r="D8" s="14">
        <f>SUM(D9:D11)</f>
        <v>2938161.63</v>
      </c>
    </row>
    <row r="9" spans="1:4" x14ac:dyDescent="0.25">
      <c r="A9" s="56" t="s">
        <v>189</v>
      </c>
      <c r="B9" s="92">
        <v>11475668.92</v>
      </c>
      <c r="C9" s="92">
        <v>2938161.63</v>
      </c>
      <c r="D9" s="92">
        <v>2938161.63</v>
      </c>
    </row>
    <row r="10" spans="1:4" x14ac:dyDescent="0.25">
      <c r="A10" s="56" t="s">
        <v>190</v>
      </c>
      <c r="B10" s="92">
        <v>0</v>
      </c>
      <c r="C10" s="92">
        <v>0</v>
      </c>
      <c r="D10" s="92">
        <v>0</v>
      </c>
    </row>
    <row r="11" spans="1:4" x14ac:dyDescent="0.25">
      <c r="A11" s="56" t="s">
        <v>191</v>
      </c>
      <c r="B11" s="92">
        <f>B44</f>
        <v>0</v>
      </c>
      <c r="C11" s="92">
        <f>C44</f>
        <v>0</v>
      </c>
      <c r="D11" s="92">
        <f>D44</f>
        <v>0</v>
      </c>
    </row>
    <row r="12" spans="1:4" x14ac:dyDescent="0.25">
      <c r="A12" s="46"/>
      <c r="B12" s="89"/>
      <c r="C12" s="89"/>
      <c r="D12" s="89"/>
    </row>
    <row r="13" spans="1:4" x14ac:dyDescent="0.25">
      <c r="A13" s="3" t="s">
        <v>192</v>
      </c>
      <c r="B13" s="14">
        <f>B14+B15</f>
        <v>11475668.92</v>
      </c>
      <c r="C13" s="14">
        <f>C14+C15</f>
        <v>2582779.4900000002</v>
      </c>
      <c r="D13" s="14">
        <f>D14+D15</f>
        <v>2582779.4900000002</v>
      </c>
    </row>
    <row r="14" spans="1:4" x14ac:dyDescent="0.25">
      <c r="A14" s="56" t="s">
        <v>193</v>
      </c>
      <c r="B14" s="92">
        <v>11475668.92</v>
      </c>
      <c r="C14" s="92">
        <v>2582779.4900000002</v>
      </c>
      <c r="D14" s="92">
        <v>2582779.4900000002</v>
      </c>
    </row>
    <row r="15" spans="1:4" x14ac:dyDescent="0.25">
      <c r="A15" s="56" t="s">
        <v>194</v>
      </c>
      <c r="B15" s="92">
        <v>0</v>
      </c>
      <c r="C15" s="92">
        <v>0</v>
      </c>
      <c r="D15" s="92">
        <v>0</v>
      </c>
    </row>
    <row r="16" spans="1:4" x14ac:dyDescent="0.25">
      <c r="A16" s="46"/>
      <c r="B16" s="89"/>
      <c r="C16" s="89"/>
      <c r="D16" s="89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6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6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9"/>
      <c r="C20" s="89"/>
      <c r="D20" s="89"/>
    </row>
    <row r="21" spans="1:4" x14ac:dyDescent="0.25">
      <c r="A21" s="3" t="s">
        <v>198</v>
      </c>
      <c r="B21" s="14">
        <f>B8-B13+B17</f>
        <v>0</v>
      </c>
      <c r="C21" s="14">
        <f>C8-C13+C17</f>
        <v>355382.13999999966</v>
      </c>
      <c r="D21" s="14">
        <f>D8-D13+D17</f>
        <v>355382.13999999966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199</v>
      </c>
      <c r="B23" s="14">
        <f>B21-B11</f>
        <v>0</v>
      </c>
      <c r="C23" s="14">
        <f>C21-C11</f>
        <v>355382.13999999966</v>
      </c>
      <c r="D23" s="14">
        <f>D21-D11</f>
        <v>355382.13999999966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355382.13999999966</v>
      </c>
      <c r="D25" s="14">
        <f>D23-D17</f>
        <v>355382.13999999966</v>
      </c>
    </row>
    <row r="26" spans="1:4" x14ac:dyDescent="0.25">
      <c r="A26" s="19"/>
      <c r="B26" s="80"/>
      <c r="C26" s="80"/>
      <c r="D26" s="80"/>
    </row>
    <row r="27" spans="1:4" x14ac:dyDescent="0.25">
      <c r="A27" s="59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6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355382.13999999966</v>
      </c>
      <c r="D33" s="4">
        <f>D25+D29</f>
        <v>355382.13999999966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6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6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4"/>
      <c r="C45" s="54"/>
      <c r="D45" s="54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3" t="s">
        <v>216</v>
      </c>
      <c r="B48" s="94">
        <f>B9</f>
        <v>11475668.92</v>
      </c>
      <c r="C48" s="94">
        <f>C9</f>
        <v>2938161.63</v>
      </c>
      <c r="D48" s="94">
        <f>D9</f>
        <v>2938161.63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6" t="s">
        <v>193</v>
      </c>
      <c r="B53" s="47">
        <f>B14</f>
        <v>11475668.92</v>
      </c>
      <c r="C53" s="47">
        <f>C14</f>
        <v>2582779.4900000002</v>
      </c>
      <c r="D53" s="47">
        <f>D14</f>
        <v>2582779.4900000002</v>
      </c>
    </row>
    <row r="54" spans="1:4" x14ac:dyDescent="0.25">
      <c r="A54" s="45"/>
      <c r="B54" s="49"/>
      <c r="C54" s="49"/>
      <c r="D54" s="49"/>
    </row>
    <row r="55" spans="1:4" x14ac:dyDescent="0.25">
      <c r="A55" s="56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355382.13999999966</v>
      </c>
      <c r="D57" s="4">
        <f>D48+D49-D53+D55</f>
        <v>355382.13999999966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355382.13999999966</v>
      </c>
      <c r="D59" s="4">
        <f>D57-D49</f>
        <v>355382.13999999966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3" t="s">
        <v>190</v>
      </c>
      <c r="B63" s="96">
        <f>B10</f>
        <v>0</v>
      </c>
      <c r="C63" s="96">
        <f>C10</f>
        <v>0</v>
      </c>
      <c r="D63" s="96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5" t="s">
        <v>211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214</v>
      </c>
      <c r="B66" s="92">
        <v>0</v>
      </c>
      <c r="C66" s="92">
        <v>0</v>
      </c>
      <c r="D66" s="92">
        <v>0</v>
      </c>
    </row>
    <row r="67" spans="1:4" x14ac:dyDescent="0.25">
      <c r="A67" s="45"/>
      <c r="B67" s="89"/>
      <c r="C67" s="89"/>
      <c r="D67" s="89"/>
    </row>
    <row r="68" spans="1:4" x14ac:dyDescent="0.25">
      <c r="A68" s="56" t="s">
        <v>221</v>
      </c>
      <c r="B68" s="92">
        <f>B15</f>
        <v>0</v>
      </c>
      <c r="C68" s="92">
        <f>C15</f>
        <v>0</v>
      </c>
      <c r="D68" s="92">
        <f>D15</f>
        <v>0</v>
      </c>
    </row>
    <row r="69" spans="1:4" x14ac:dyDescent="0.25">
      <c r="A69" s="45"/>
      <c r="B69" s="89"/>
      <c r="C69" s="89"/>
      <c r="D69" s="89"/>
    </row>
    <row r="70" spans="1:4" x14ac:dyDescent="0.25">
      <c r="A70" s="56" t="s">
        <v>197</v>
      </c>
      <c r="B70" s="16">
        <v>0</v>
      </c>
      <c r="C70" s="92">
        <f>C19</f>
        <v>0</v>
      </c>
      <c r="D70" s="92">
        <f>D19</f>
        <v>0</v>
      </c>
    </row>
    <row r="71" spans="1:4" x14ac:dyDescent="0.25">
      <c r="A71" s="45"/>
      <c r="B71" s="89"/>
      <c r="C71" s="89"/>
      <c r="D71" s="89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89"/>
      <c r="C73" s="89"/>
      <c r="D73" s="89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4" t="s">
        <v>224</v>
      </c>
      <c r="B1" s="205"/>
      <c r="C1" s="205"/>
      <c r="D1" s="205"/>
      <c r="E1" s="205"/>
      <c r="F1" s="205"/>
      <c r="G1" s="206"/>
    </row>
    <row r="2" spans="1:7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225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Marzo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71" t="s">
        <v>226</v>
      </c>
      <c r="B6" s="173" t="s">
        <v>227</v>
      </c>
      <c r="C6" s="173"/>
      <c r="D6" s="173"/>
      <c r="E6" s="173"/>
      <c r="F6" s="173"/>
      <c r="G6" s="173" t="s">
        <v>228</v>
      </c>
    </row>
    <row r="7" spans="1:7" ht="30" x14ac:dyDescent="0.25">
      <c r="A7" s="172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3"/>
    </row>
    <row r="8" spans="1:7" x14ac:dyDescent="0.25">
      <c r="A8" s="26" t="s">
        <v>233</v>
      </c>
      <c r="B8" s="89"/>
      <c r="C8" s="89"/>
      <c r="D8" s="89"/>
      <c r="E8" s="89"/>
      <c r="F8" s="89"/>
      <c r="G8" s="89"/>
    </row>
    <row r="9" spans="1:7" x14ac:dyDescent="0.25">
      <c r="A9" s="56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6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6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6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6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6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6" t="s">
        <v>240</v>
      </c>
      <c r="B15" s="47">
        <v>764028.92</v>
      </c>
      <c r="C15" s="47">
        <v>0</v>
      </c>
      <c r="D15" s="47">
        <v>764028.92</v>
      </c>
      <c r="E15" s="47">
        <v>260251.65</v>
      </c>
      <c r="F15" s="47">
        <v>260251.65</v>
      </c>
      <c r="G15" s="47">
        <f t="shared" si="0"/>
        <v>-503777.27</v>
      </c>
    </row>
    <row r="16" spans="1:7" x14ac:dyDescent="0.25">
      <c r="A16" s="90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5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5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5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5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5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5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5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5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5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5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5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6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5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5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5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5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5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6" t="s">
        <v>259</v>
      </c>
      <c r="B34" s="47">
        <v>10711640</v>
      </c>
      <c r="C34" s="47">
        <v>0</v>
      </c>
      <c r="D34" s="47">
        <v>10711640</v>
      </c>
      <c r="E34" s="47">
        <v>2677909.98</v>
      </c>
      <c r="F34" s="47">
        <v>2677909.98</v>
      </c>
      <c r="G34" s="47">
        <f t="shared" si="4"/>
        <v>-8033730.0199999996</v>
      </c>
    </row>
    <row r="35" spans="1:7" ht="14.45" customHeight="1" x14ac:dyDescent="0.25">
      <c r="A35" s="56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5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6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5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5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11475668.92</v>
      </c>
      <c r="C41" s="4">
        <f t="shared" si="7"/>
        <v>0</v>
      </c>
      <c r="D41" s="4">
        <f t="shared" si="7"/>
        <v>11475668.92</v>
      </c>
      <c r="E41" s="4">
        <f t="shared" si="7"/>
        <v>2938161.63</v>
      </c>
      <c r="F41" s="4">
        <f t="shared" si="7"/>
        <v>2938161.63</v>
      </c>
      <c r="G41" s="4">
        <f t="shared" si="7"/>
        <v>-8537507.2899999991</v>
      </c>
    </row>
    <row r="42" spans="1:7" x14ac:dyDescent="0.25">
      <c r="A42" s="3" t="s">
        <v>266</v>
      </c>
      <c r="B42" s="91"/>
      <c r="C42" s="91"/>
      <c r="D42" s="91"/>
      <c r="E42" s="91"/>
      <c r="F42" s="91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6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78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78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78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78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78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78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79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5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6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79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78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78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79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6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78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78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6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6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6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11475668.92</v>
      </c>
      <c r="C70" s="4">
        <f t="shared" si="16"/>
        <v>0</v>
      </c>
      <c r="D70" s="4">
        <f t="shared" si="16"/>
        <v>11475668.92</v>
      </c>
      <c r="E70" s="4">
        <f t="shared" si="16"/>
        <v>2938161.63</v>
      </c>
      <c r="F70" s="4">
        <f t="shared" si="16"/>
        <v>2938161.63</v>
      </c>
      <c r="G70" s="4">
        <f t="shared" si="16"/>
        <v>-8537507.2899999991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5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5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3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6" t="s">
        <v>295</v>
      </c>
      <c r="B1" s="168"/>
      <c r="C1" s="168"/>
      <c r="D1" s="168"/>
      <c r="E1" s="168"/>
      <c r="F1" s="168"/>
      <c r="G1" s="169"/>
    </row>
    <row r="2" spans="1:7" x14ac:dyDescent="0.25">
      <c r="A2" s="123" t="str">
        <f>'Formato 1'!A2</f>
        <v>Sistema para el Desarrollo Integral de la Familia del Municipio de Cortazar, Gto.</v>
      </c>
      <c r="B2" s="123"/>
      <c r="C2" s="123"/>
      <c r="D2" s="123"/>
      <c r="E2" s="123"/>
      <c r="F2" s="123"/>
      <c r="G2" s="123"/>
    </row>
    <row r="3" spans="1:7" x14ac:dyDescent="0.25">
      <c r="A3" s="124" t="s">
        <v>296</v>
      </c>
      <c r="B3" s="124"/>
      <c r="C3" s="124"/>
      <c r="D3" s="124"/>
      <c r="E3" s="124"/>
      <c r="F3" s="124"/>
      <c r="G3" s="124"/>
    </row>
    <row r="4" spans="1:7" x14ac:dyDescent="0.25">
      <c r="A4" s="124" t="s">
        <v>297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Marzo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74" t="s">
        <v>4</v>
      </c>
      <c r="B7" s="174" t="s">
        <v>298</v>
      </c>
      <c r="C7" s="174"/>
      <c r="D7" s="174"/>
      <c r="E7" s="174"/>
      <c r="F7" s="174"/>
      <c r="G7" s="175" t="s">
        <v>299</v>
      </c>
    </row>
    <row r="8" spans="1:7" ht="30" x14ac:dyDescent="0.25">
      <c r="A8" s="174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4"/>
    </row>
    <row r="9" spans="1:7" x14ac:dyDescent="0.25">
      <c r="A9" s="27" t="s">
        <v>304</v>
      </c>
      <c r="B9" s="81">
        <f t="shared" ref="B9:G9" si="0">SUM(B10,B18,B28,B38,B48,B58,B62,B71,B75)</f>
        <v>11475668.92</v>
      </c>
      <c r="C9" s="81">
        <f t="shared" si="0"/>
        <v>0</v>
      </c>
      <c r="D9" s="81">
        <f t="shared" si="0"/>
        <v>11475668.92</v>
      </c>
      <c r="E9" s="81">
        <f t="shared" si="0"/>
        <v>0</v>
      </c>
      <c r="F9" s="81">
        <f t="shared" si="0"/>
        <v>0</v>
      </c>
      <c r="G9" s="81">
        <f t="shared" si="0"/>
        <v>11475668.92</v>
      </c>
    </row>
    <row r="10" spans="1:7" x14ac:dyDescent="0.25">
      <c r="A10" s="82" t="s">
        <v>305</v>
      </c>
      <c r="B10" s="81">
        <f t="shared" ref="B10:G10" si="1">SUM(B11:B17)</f>
        <v>7929888.5</v>
      </c>
      <c r="C10" s="81">
        <f t="shared" si="1"/>
        <v>0</v>
      </c>
      <c r="D10" s="81">
        <f t="shared" si="1"/>
        <v>7929888.5</v>
      </c>
      <c r="E10" s="81">
        <f t="shared" si="1"/>
        <v>0</v>
      </c>
      <c r="F10" s="81">
        <f t="shared" si="1"/>
        <v>0</v>
      </c>
      <c r="G10" s="81">
        <f t="shared" si="1"/>
        <v>7929888.5</v>
      </c>
    </row>
    <row r="11" spans="1:7" x14ac:dyDescent="0.25">
      <c r="A11" s="83" t="s">
        <v>306</v>
      </c>
      <c r="B11" s="73">
        <v>4045772.57</v>
      </c>
      <c r="C11" s="73">
        <v>0</v>
      </c>
      <c r="D11" s="73">
        <v>4045772.57</v>
      </c>
      <c r="E11" s="73">
        <v>0</v>
      </c>
      <c r="F11" s="73">
        <v>0</v>
      </c>
      <c r="G11" s="73">
        <f>D11-E11</f>
        <v>4045772.57</v>
      </c>
    </row>
    <row r="12" spans="1:7" x14ac:dyDescent="0.25">
      <c r="A12" s="83" t="s">
        <v>307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f t="shared" ref="G12:G17" si="2">D12-E12</f>
        <v>0</v>
      </c>
    </row>
    <row r="13" spans="1:7" x14ac:dyDescent="0.25">
      <c r="A13" s="83" t="s">
        <v>308</v>
      </c>
      <c r="B13" s="73">
        <v>940450.2</v>
      </c>
      <c r="C13" s="73">
        <v>0</v>
      </c>
      <c r="D13" s="73">
        <v>940450.2</v>
      </c>
      <c r="E13" s="73">
        <v>0</v>
      </c>
      <c r="F13" s="73">
        <v>0</v>
      </c>
      <c r="G13" s="73">
        <f t="shared" si="2"/>
        <v>940450.2</v>
      </c>
    </row>
    <row r="14" spans="1:7" x14ac:dyDescent="0.25">
      <c r="A14" s="83" t="s">
        <v>309</v>
      </c>
      <c r="B14" s="73">
        <v>72860</v>
      </c>
      <c r="C14" s="73">
        <v>0</v>
      </c>
      <c r="D14" s="73">
        <v>72860</v>
      </c>
      <c r="E14" s="73">
        <v>0</v>
      </c>
      <c r="F14" s="73">
        <v>0</v>
      </c>
      <c r="G14" s="73">
        <f t="shared" si="2"/>
        <v>72860</v>
      </c>
    </row>
    <row r="15" spans="1:7" x14ac:dyDescent="0.25">
      <c r="A15" s="83" t="s">
        <v>310</v>
      </c>
      <c r="B15" s="73">
        <v>2870805.73</v>
      </c>
      <c r="C15" s="73">
        <v>0</v>
      </c>
      <c r="D15" s="73">
        <v>2870805.73</v>
      </c>
      <c r="E15" s="73">
        <v>0</v>
      </c>
      <c r="F15" s="73">
        <v>0</v>
      </c>
      <c r="G15" s="73">
        <f t="shared" si="2"/>
        <v>2870805.73</v>
      </c>
    </row>
    <row r="16" spans="1:7" x14ac:dyDescent="0.25">
      <c r="A16" s="83" t="s">
        <v>311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f t="shared" si="2"/>
        <v>0</v>
      </c>
    </row>
    <row r="17" spans="1:7" x14ac:dyDescent="0.25">
      <c r="A17" s="83" t="s">
        <v>312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f t="shared" si="2"/>
        <v>0</v>
      </c>
    </row>
    <row r="18" spans="1:7" x14ac:dyDescent="0.25">
      <c r="A18" s="82" t="s">
        <v>313</v>
      </c>
      <c r="B18" s="81">
        <f t="shared" ref="B18:G18" si="3">SUM(B19:B27)</f>
        <v>1201715.0799999998</v>
      </c>
      <c r="C18" s="81">
        <f t="shared" si="3"/>
        <v>0</v>
      </c>
      <c r="D18" s="81">
        <f t="shared" si="3"/>
        <v>1201715.0799999998</v>
      </c>
      <c r="E18" s="81">
        <f t="shared" si="3"/>
        <v>0</v>
      </c>
      <c r="F18" s="81">
        <f t="shared" si="3"/>
        <v>0</v>
      </c>
      <c r="G18" s="81">
        <f t="shared" si="3"/>
        <v>1201715.0799999998</v>
      </c>
    </row>
    <row r="19" spans="1:7" x14ac:dyDescent="0.25">
      <c r="A19" s="83" t="s">
        <v>314</v>
      </c>
      <c r="B19" s="73">
        <v>227131.11</v>
      </c>
      <c r="C19" s="73">
        <v>0</v>
      </c>
      <c r="D19" s="73">
        <v>227131.11</v>
      </c>
      <c r="E19" s="73">
        <v>0</v>
      </c>
      <c r="F19" s="73">
        <v>0</v>
      </c>
      <c r="G19" s="73">
        <f>D19-E19</f>
        <v>227131.11</v>
      </c>
    </row>
    <row r="20" spans="1:7" x14ac:dyDescent="0.25">
      <c r="A20" s="83" t="s">
        <v>315</v>
      </c>
      <c r="B20" s="73">
        <v>6941</v>
      </c>
      <c r="C20" s="73">
        <v>0</v>
      </c>
      <c r="D20" s="73">
        <v>6941</v>
      </c>
      <c r="E20" s="73">
        <v>0</v>
      </c>
      <c r="F20" s="73">
        <v>0</v>
      </c>
      <c r="G20" s="73">
        <f t="shared" ref="G20:G27" si="4">D20-E20</f>
        <v>6941</v>
      </c>
    </row>
    <row r="21" spans="1:7" x14ac:dyDescent="0.25">
      <c r="A21" s="83" t="s">
        <v>316</v>
      </c>
      <c r="B21" s="73">
        <v>420500</v>
      </c>
      <c r="C21" s="73">
        <v>0</v>
      </c>
      <c r="D21" s="73">
        <v>420500</v>
      </c>
      <c r="E21" s="73">
        <v>0</v>
      </c>
      <c r="F21" s="73">
        <v>0</v>
      </c>
      <c r="G21" s="73">
        <f t="shared" si="4"/>
        <v>420500</v>
      </c>
    </row>
    <row r="22" spans="1:7" x14ac:dyDescent="0.25">
      <c r="A22" s="83" t="s">
        <v>317</v>
      </c>
      <c r="B22" s="73">
        <v>8408</v>
      </c>
      <c r="C22" s="73">
        <v>0</v>
      </c>
      <c r="D22" s="73">
        <v>8408</v>
      </c>
      <c r="E22" s="73">
        <v>0</v>
      </c>
      <c r="F22" s="73">
        <v>0</v>
      </c>
      <c r="G22" s="73">
        <f t="shared" si="4"/>
        <v>8408</v>
      </c>
    </row>
    <row r="23" spans="1:7" x14ac:dyDescent="0.25">
      <c r="A23" s="83" t="s">
        <v>318</v>
      </c>
      <c r="B23" s="73">
        <v>22790</v>
      </c>
      <c r="C23" s="73">
        <v>0</v>
      </c>
      <c r="D23" s="73">
        <v>22790</v>
      </c>
      <c r="E23" s="73">
        <v>0</v>
      </c>
      <c r="F23" s="73">
        <v>0</v>
      </c>
      <c r="G23" s="73">
        <f t="shared" si="4"/>
        <v>22790</v>
      </c>
    </row>
    <row r="24" spans="1:7" x14ac:dyDescent="0.25">
      <c r="A24" s="83" t="s">
        <v>319</v>
      </c>
      <c r="B24" s="73">
        <v>362740.12</v>
      </c>
      <c r="C24" s="73">
        <v>0</v>
      </c>
      <c r="D24" s="73">
        <v>362740.12</v>
      </c>
      <c r="E24" s="73">
        <v>0</v>
      </c>
      <c r="F24" s="73">
        <v>0</v>
      </c>
      <c r="G24" s="73">
        <f t="shared" si="4"/>
        <v>362740.12</v>
      </c>
    </row>
    <row r="25" spans="1:7" x14ac:dyDescent="0.25">
      <c r="A25" s="83" t="s">
        <v>320</v>
      </c>
      <c r="B25" s="73">
        <v>18943.43</v>
      </c>
      <c r="C25" s="73">
        <v>0</v>
      </c>
      <c r="D25" s="73">
        <v>18943.43</v>
      </c>
      <c r="E25" s="73">
        <v>0</v>
      </c>
      <c r="F25" s="73">
        <v>0</v>
      </c>
      <c r="G25" s="73">
        <f t="shared" si="4"/>
        <v>18943.43</v>
      </c>
    </row>
    <row r="26" spans="1:7" x14ac:dyDescent="0.25">
      <c r="A26" s="83" t="s">
        <v>321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f t="shared" si="4"/>
        <v>0</v>
      </c>
    </row>
    <row r="27" spans="1:7" x14ac:dyDescent="0.25">
      <c r="A27" s="83" t="s">
        <v>322</v>
      </c>
      <c r="B27" s="73">
        <v>134261.42000000001</v>
      </c>
      <c r="C27" s="73">
        <v>0</v>
      </c>
      <c r="D27" s="73">
        <v>134261.42000000001</v>
      </c>
      <c r="E27" s="73">
        <v>0</v>
      </c>
      <c r="F27" s="73">
        <v>0</v>
      </c>
      <c r="G27" s="73">
        <f t="shared" si="4"/>
        <v>134261.42000000001</v>
      </c>
    </row>
    <row r="28" spans="1:7" x14ac:dyDescent="0.25">
      <c r="A28" s="82" t="s">
        <v>323</v>
      </c>
      <c r="B28" s="81">
        <f t="shared" ref="B28:G28" si="5">SUM(B29:B37)</f>
        <v>1451651.3200000003</v>
      </c>
      <c r="C28" s="81">
        <f t="shared" si="5"/>
        <v>0</v>
      </c>
      <c r="D28" s="81">
        <f t="shared" si="5"/>
        <v>1451651.3200000003</v>
      </c>
      <c r="E28" s="81">
        <f t="shared" si="5"/>
        <v>0</v>
      </c>
      <c r="F28" s="81">
        <f t="shared" si="5"/>
        <v>0</v>
      </c>
      <c r="G28" s="81">
        <f t="shared" si="5"/>
        <v>1451651.3200000003</v>
      </c>
    </row>
    <row r="29" spans="1:7" x14ac:dyDescent="0.25">
      <c r="A29" s="83" t="s">
        <v>324</v>
      </c>
      <c r="B29" s="73">
        <v>220500.85</v>
      </c>
      <c r="C29" s="73">
        <v>0</v>
      </c>
      <c r="D29" s="73">
        <v>220500.85</v>
      </c>
      <c r="E29" s="73">
        <v>0</v>
      </c>
      <c r="F29" s="73">
        <v>0</v>
      </c>
      <c r="G29" s="73">
        <f>D29-E29</f>
        <v>220500.85</v>
      </c>
    </row>
    <row r="30" spans="1:7" x14ac:dyDescent="0.25">
      <c r="A30" s="83" t="s">
        <v>325</v>
      </c>
      <c r="B30" s="73">
        <v>78276.399999999994</v>
      </c>
      <c r="C30" s="73">
        <v>0</v>
      </c>
      <c r="D30" s="73">
        <v>78276.399999999994</v>
      </c>
      <c r="E30" s="73">
        <v>0</v>
      </c>
      <c r="F30" s="73">
        <v>0</v>
      </c>
      <c r="G30" s="73">
        <f t="shared" ref="G30:G37" si="6">D30-E30</f>
        <v>78276.399999999994</v>
      </c>
    </row>
    <row r="31" spans="1:7" x14ac:dyDescent="0.25">
      <c r="A31" s="83" t="s">
        <v>326</v>
      </c>
      <c r="B31" s="73">
        <v>51876.2</v>
      </c>
      <c r="C31" s="73">
        <v>0</v>
      </c>
      <c r="D31" s="73">
        <v>51876.2</v>
      </c>
      <c r="E31" s="73">
        <v>0</v>
      </c>
      <c r="F31" s="73">
        <v>0</v>
      </c>
      <c r="G31" s="73">
        <f t="shared" si="6"/>
        <v>51876.2</v>
      </c>
    </row>
    <row r="32" spans="1:7" x14ac:dyDescent="0.25">
      <c r="A32" s="83" t="s">
        <v>327</v>
      </c>
      <c r="B32" s="73">
        <v>201502.55</v>
      </c>
      <c r="C32" s="73">
        <v>0</v>
      </c>
      <c r="D32" s="73">
        <v>201502.55</v>
      </c>
      <c r="E32" s="73">
        <v>0</v>
      </c>
      <c r="F32" s="73">
        <v>0</v>
      </c>
      <c r="G32" s="73">
        <f t="shared" si="6"/>
        <v>201502.55</v>
      </c>
    </row>
    <row r="33" spans="1:7" ht="14.45" customHeight="1" x14ac:dyDescent="0.25">
      <c r="A33" s="83" t="s">
        <v>328</v>
      </c>
      <c r="B33" s="73">
        <v>161507</v>
      </c>
      <c r="C33" s="73">
        <v>0</v>
      </c>
      <c r="D33" s="73">
        <v>161507</v>
      </c>
      <c r="E33" s="73">
        <v>0</v>
      </c>
      <c r="F33" s="73">
        <v>0</v>
      </c>
      <c r="G33" s="73">
        <f t="shared" si="6"/>
        <v>161507</v>
      </c>
    </row>
    <row r="34" spans="1:7" ht="14.45" customHeight="1" x14ac:dyDescent="0.25">
      <c r="A34" s="83" t="s">
        <v>329</v>
      </c>
      <c r="B34" s="73">
        <v>87930</v>
      </c>
      <c r="C34" s="73">
        <v>0</v>
      </c>
      <c r="D34" s="73">
        <v>87930</v>
      </c>
      <c r="E34" s="73">
        <v>0</v>
      </c>
      <c r="F34" s="73">
        <v>0</v>
      </c>
      <c r="G34" s="73">
        <f t="shared" si="6"/>
        <v>87930</v>
      </c>
    </row>
    <row r="35" spans="1:7" ht="14.45" customHeight="1" x14ac:dyDescent="0.25">
      <c r="A35" s="83" t="s">
        <v>330</v>
      </c>
      <c r="B35" s="73">
        <v>14790.43</v>
      </c>
      <c r="C35" s="73">
        <v>0</v>
      </c>
      <c r="D35" s="73">
        <v>14790.43</v>
      </c>
      <c r="E35" s="73">
        <v>0</v>
      </c>
      <c r="F35" s="73">
        <v>0</v>
      </c>
      <c r="G35" s="73">
        <f t="shared" si="6"/>
        <v>14790.43</v>
      </c>
    </row>
    <row r="36" spans="1:7" ht="14.45" customHeight="1" x14ac:dyDescent="0.25">
      <c r="A36" s="83" t="s">
        <v>331</v>
      </c>
      <c r="B36" s="73">
        <v>473420</v>
      </c>
      <c r="C36" s="73">
        <v>0</v>
      </c>
      <c r="D36" s="73">
        <v>473420</v>
      </c>
      <c r="E36" s="73">
        <v>0</v>
      </c>
      <c r="F36" s="73">
        <v>0</v>
      </c>
      <c r="G36" s="73">
        <f t="shared" si="6"/>
        <v>473420</v>
      </c>
    </row>
    <row r="37" spans="1:7" ht="14.45" customHeight="1" x14ac:dyDescent="0.25">
      <c r="A37" s="83" t="s">
        <v>332</v>
      </c>
      <c r="B37" s="73">
        <v>161847.89000000001</v>
      </c>
      <c r="C37" s="73">
        <v>0</v>
      </c>
      <c r="D37" s="73">
        <v>161847.89000000001</v>
      </c>
      <c r="E37" s="73">
        <v>0</v>
      </c>
      <c r="F37" s="73">
        <v>0</v>
      </c>
      <c r="G37" s="73">
        <f t="shared" si="6"/>
        <v>161847.89000000001</v>
      </c>
    </row>
    <row r="38" spans="1:7" x14ac:dyDescent="0.25">
      <c r="A38" s="82" t="s">
        <v>333</v>
      </c>
      <c r="B38" s="81">
        <f t="shared" ref="B38:G38" si="7">SUM(B39:B47)</f>
        <v>876268.02</v>
      </c>
      <c r="C38" s="81">
        <f t="shared" si="7"/>
        <v>0</v>
      </c>
      <c r="D38" s="81">
        <f t="shared" si="7"/>
        <v>876268.02</v>
      </c>
      <c r="E38" s="81">
        <f t="shared" si="7"/>
        <v>0</v>
      </c>
      <c r="F38" s="81">
        <f t="shared" si="7"/>
        <v>0</v>
      </c>
      <c r="G38" s="81">
        <f t="shared" si="7"/>
        <v>876268.02</v>
      </c>
    </row>
    <row r="39" spans="1:7" x14ac:dyDescent="0.25">
      <c r="A39" s="83" t="s">
        <v>334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f>D39-E39</f>
        <v>0</v>
      </c>
    </row>
    <row r="40" spans="1:7" x14ac:dyDescent="0.25">
      <c r="A40" s="83" t="s">
        <v>335</v>
      </c>
      <c r="B40" s="73">
        <v>0</v>
      </c>
      <c r="C40" s="73">
        <v>0</v>
      </c>
      <c r="D40" s="73">
        <v>0</v>
      </c>
      <c r="E40" s="73">
        <v>0</v>
      </c>
      <c r="F40" s="73">
        <v>0</v>
      </c>
      <c r="G40" s="73">
        <f t="shared" ref="G40:G47" si="8">D40-E40</f>
        <v>0</v>
      </c>
    </row>
    <row r="41" spans="1:7" x14ac:dyDescent="0.25">
      <c r="A41" s="83" t="s">
        <v>336</v>
      </c>
      <c r="B41" s="73">
        <v>0</v>
      </c>
      <c r="C41" s="73">
        <v>0</v>
      </c>
      <c r="D41" s="73">
        <v>0</v>
      </c>
      <c r="E41" s="73">
        <v>0</v>
      </c>
      <c r="F41" s="73">
        <v>0</v>
      </c>
      <c r="G41" s="73">
        <f t="shared" si="8"/>
        <v>0</v>
      </c>
    </row>
    <row r="42" spans="1:7" x14ac:dyDescent="0.25">
      <c r="A42" s="83" t="s">
        <v>337</v>
      </c>
      <c r="B42" s="73">
        <v>876268.02</v>
      </c>
      <c r="C42" s="73">
        <v>0</v>
      </c>
      <c r="D42" s="73">
        <v>876268.02</v>
      </c>
      <c r="E42" s="73">
        <v>0</v>
      </c>
      <c r="F42" s="73">
        <v>0</v>
      </c>
      <c r="G42" s="73">
        <f t="shared" si="8"/>
        <v>876268.02</v>
      </c>
    </row>
    <row r="43" spans="1:7" x14ac:dyDescent="0.25">
      <c r="A43" s="83" t="s">
        <v>338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3">
        <f t="shared" si="8"/>
        <v>0</v>
      </c>
    </row>
    <row r="44" spans="1:7" x14ac:dyDescent="0.25">
      <c r="A44" s="83" t="s">
        <v>339</v>
      </c>
      <c r="B44" s="73">
        <v>0</v>
      </c>
      <c r="C44" s="73">
        <v>0</v>
      </c>
      <c r="D44" s="73">
        <v>0</v>
      </c>
      <c r="E44" s="73">
        <v>0</v>
      </c>
      <c r="F44" s="73">
        <v>0</v>
      </c>
      <c r="G44" s="73">
        <f t="shared" si="8"/>
        <v>0</v>
      </c>
    </row>
    <row r="45" spans="1:7" x14ac:dyDescent="0.25">
      <c r="A45" s="83" t="s">
        <v>340</v>
      </c>
      <c r="B45" s="73">
        <v>0</v>
      </c>
      <c r="C45" s="73">
        <v>0</v>
      </c>
      <c r="D45" s="73">
        <v>0</v>
      </c>
      <c r="E45" s="73">
        <v>0</v>
      </c>
      <c r="F45" s="73">
        <v>0</v>
      </c>
      <c r="G45" s="73">
        <f t="shared" si="8"/>
        <v>0</v>
      </c>
    </row>
    <row r="46" spans="1:7" x14ac:dyDescent="0.25">
      <c r="A46" s="83" t="s">
        <v>341</v>
      </c>
      <c r="B46" s="73">
        <v>0</v>
      </c>
      <c r="C46" s="73">
        <v>0</v>
      </c>
      <c r="D46" s="73">
        <v>0</v>
      </c>
      <c r="E46" s="73">
        <v>0</v>
      </c>
      <c r="F46" s="73">
        <v>0</v>
      </c>
      <c r="G46" s="73">
        <f t="shared" si="8"/>
        <v>0</v>
      </c>
    </row>
    <row r="47" spans="1:7" x14ac:dyDescent="0.25">
      <c r="A47" s="83" t="s">
        <v>342</v>
      </c>
      <c r="B47" s="73">
        <v>0</v>
      </c>
      <c r="C47" s="73">
        <v>0</v>
      </c>
      <c r="D47" s="73">
        <v>0</v>
      </c>
      <c r="E47" s="73">
        <v>0</v>
      </c>
      <c r="F47" s="73">
        <v>0</v>
      </c>
      <c r="G47" s="73">
        <f t="shared" si="8"/>
        <v>0</v>
      </c>
    </row>
    <row r="48" spans="1:7" x14ac:dyDescent="0.25">
      <c r="A48" s="82" t="s">
        <v>343</v>
      </c>
      <c r="B48" s="81">
        <f t="shared" ref="B48:G48" si="9">SUM(B49:B57)</f>
        <v>16146</v>
      </c>
      <c r="C48" s="81">
        <f t="shared" si="9"/>
        <v>0</v>
      </c>
      <c r="D48" s="81">
        <f t="shared" si="9"/>
        <v>16146</v>
      </c>
      <c r="E48" s="81">
        <f t="shared" si="9"/>
        <v>0</v>
      </c>
      <c r="F48" s="81">
        <f t="shared" si="9"/>
        <v>0</v>
      </c>
      <c r="G48" s="81">
        <f t="shared" si="9"/>
        <v>16146</v>
      </c>
    </row>
    <row r="49" spans="1:7" x14ac:dyDescent="0.25">
      <c r="A49" s="83" t="s">
        <v>344</v>
      </c>
      <c r="B49" s="73">
        <v>16146</v>
      </c>
      <c r="C49" s="73">
        <v>0</v>
      </c>
      <c r="D49" s="73">
        <v>16146</v>
      </c>
      <c r="E49" s="73">
        <v>0</v>
      </c>
      <c r="F49" s="73">
        <v>0</v>
      </c>
      <c r="G49" s="73">
        <f>D49-E49</f>
        <v>16146</v>
      </c>
    </row>
    <row r="50" spans="1:7" x14ac:dyDescent="0.25">
      <c r="A50" s="83" t="s">
        <v>345</v>
      </c>
      <c r="B50" s="73">
        <v>0</v>
      </c>
      <c r="C50" s="73">
        <v>0</v>
      </c>
      <c r="D50" s="73">
        <v>0</v>
      </c>
      <c r="E50" s="73">
        <v>0</v>
      </c>
      <c r="F50" s="73">
        <v>0</v>
      </c>
      <c r="G50" s="73">
        <f t="shared" ref="G50:G57" si="10">D50-E50</f>
        <v>0</v>
      </c>
    </row>
    <row r="51" spans="1:7" x14ac:dyDescent="0.25">
      <c r="A51" s="83" t="s">
        <v>346</v>
      </c>
      <c r="B51" s="73">
        <v>0</v>
      </c>
      <c r="C51" s="73">
        <v>0</v>
      </c>
      <c r="D51" s="73">
        <v>0</v>
      </c>
      <c r="E51" s="73">
        <v>0</v>
      </c>
      <c r="F51" s="73">
        <v>0</v>
      </c>
      <c r="G51" s="73">
        <f t="shared" si="10"/>
        <v>0</v>
      </c>
    </row>
    <row r="52" spans="1:7" x14ac:dyDescent="0.25">
      <c r="A52" s="83" t="s">
        <v>347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  <c r="G52" s="73">
        <f t="shared" si="10"/>
        <v>0</v>
      </c>
    </row>
    <row r="53" spans="1:7" x14ac:dyDescent="0.25">
      <c r="A53" s="83" t="s">
        <v>348</v>
      </c>
      <c r="B53" s="73">
        <v>0</v>
      </c>
      <c r="C53" s="73">
        <v>0</v>
      </c>
      <c r="D53" s="73">
        <v>0</v>
      </c>
      <c r="E53" s="73">
        <v>0</v>
      </c>
      <c r="F53" s="73">
        <v>0</v>
      </c>
      <c r="G53" s="73">
        <f t="shared" si="10"/>
        <v>0</v>
      </c>
    </row>
    <row r="54" spans="1:7" x14ac:dyDescent="0.25">
      <c r="A54" s="83" t="s">
        <v>349</v>
      </c>
      <c r="B54" s="73">
        <v>0</v>
      </c>
      <c r="C54" s="73">
        <v>0</v>
      </c>
      <c r="D54" s="73">
        <v>0</v>
      </c>
      <c r="E54" s="73">
        <v>0</v>
      </c>
      <c r="F54" s="73">
        <v>0</v>
      </c>
      <c r="G54" s="73">
        <f t="shared" si="10"/>
        <v>0</v>
      </c>
    </row>
    <row r="55" spans="1:7" x14ac:dyDescent="0.25">
      <c r="A55" s="83" t="s">
        <v>350</v>
      </c>
      <c r="B55" s="73">
        <v>0</v>
      </c>
      <c r="C55" s="73">
        <v>0</v>
      </c>
      <c r="D55" s="73">
        <v>0</v>
      </c>
      <c r="E55" s="73">
        <v>0</v>
      </c>
      <c r="F55" s="73">
        <v>0</v>
      </c>
      <c r="G55" s="73">
        <f t="shared" si="10"/>
        <v>0</v>
      </c>
    </row>
    <row r="56" spans="1:7" x14ac:dyDescent="0.25">
      <c r="A56" s="83" t="s">
        <v>351</v>
      </c>
      <c r="B56" s="73">
        <v>0</v>
      </c>
      <c r="C56" s="73">
        <v>0</v>
      </c>
      <c r="D56" s="73">
        <v>0</v>
      </c>
      <c r="E56" s="73">
        <v>0</v>
      </c>
      <c r="F56" s="73">
        <v>0</v>
      </c>
      <c r="G56" s="73">
        <f t="shared" si="10"/>
        <v>0</v>
      </c>
    </row>
    <row r="57" spans="1:7" x14ac:dyDescent="0.25">
      <c r="A57" s="83" t="s">
        <v>352</v>
      </c>
      <c r="B57" s="73">
        <v>0</v>
      </c>
      <c r="C57" s="73">
        <v>0</v>
      </c>
      <c r="D57" s="73">
        <v>0</v>
      </c>
      <c r="E57" s="73">
        <v>0</v>
      </c>
      <c r="F57" s="73">
        <v>0</v>
      </c>
      <c r="G57" s="73">
        <f t="shared" si="10"/>
        <v>0</v>
      </c>
    </row>
    <row r="58" spans="1:7" x14ac:dyDescent="0.25">
      <c r="A58" s="82" t="s">
        <v>353</v>
      </c>
      <c r="B58" s="81">
        <f t="shared" ref="B58:G58" si="11">SUM(B59:B61)</f>
        <v>0</v>
      </c>
      <c r="C58" s="81">
        <f t="shared" si="11"/>
        <v>0</v>
      </c>
      <c r="D58" s="81">
        <f t="shared" si="11"/>
        <v>0</v>
      </c>
      <c r="E58" s="81">
        <f t="shared" si="11"/>
        <v>0</v>
      </c>
      <c r="F58" s="81">
        <f t="shared" si="11"/>
        <v>0</v>
      </c>
      <c r="G58" s="81">
        <f t="shared" si="11"/>
        <v>0</v>
      </c>
    </row>
    <row r="59" spans="1:7" x14ac:dyDescent="0.25">
      <c r="A59" s="83" t="s">
        <v>354</v>
      </c>
      <c r="B59" s="73">
        <v>0</v>
      </c>
      <c r="C59" s="73">
        <v>0</v>
      </c>
      <c r="D59" s="73">
        <v>0</v>
      </c>
      <c r="E59" s="73">
        <v>0</v>
      </c>
      <c r="F59" s="73">
        <v>0</v>
      </c>
      <c r="G59" s="73">
        <f>D59-E59</f>
        <v>0</v>
      </c>
    </row>
    <row r="60" spans="1:7" x14ac:dyDescent="0.25">
      <c r="A60" s="83" t="s">
        <v>355</v>
      </c>
      <c r="B60" s="73">
        <v>0</v>
      </c>
      <c r="C60" s="73">
        <v>0</v>
      </c>
      <c r="D60" s="73">
        <v>0</v>
      </c>
      <c r="E60" s="73">
        <v>0</v>
      </c>
      <c r="F60" s="73">
        <v>0</v>
      </c>
      <c r="G60" s="73">
        <f t="shared" ref="G60:G61" si="12">D60-E60</f>
        <v>0</v>
      </c>
    </row>
    <row r="61" spans="1:7" x14ac:dyDescent="0.25">
      <c r="A61" s="83" t="s">
        <v>356</v>
      </c>
      <c r="B61" s="73">
        <v>0</v>
      </c>
      <c r="C61" s="73">
        <v>0</v>
      </c>
      <c r="D61" s="73">
        <v>0</v>
      </c>
      <c r="E61" s="73">
        <v>0</v>
      </c>
      <c r="F61" s="73">
        <v>0</v>
      </c>
      <c r="G61" s="73">
        <f t="shared" si="12"/>
        <v>0</v>
      </c>
    </row>
    <row r="62" spans="1:7" x14ac:dyDescent="0.25">
      <c r="A62" s="82" t="s">
        <v>357</v>
      </c>
      <c r="B62" s="81">
        <f t="shared" ref="B62:G62" si="13">SUM(B63:B67,B69:B70)</f>
        <v>0</v>
      </c>
      <c r="C62" s="81">
        <f t="shared" si="13"/>
        <v>0</v>
      </c>
      <c r="D62" s="81">
        <f t="shared" si="13"/>
        <v>0</v>
      </c>
      <c r="E62" s="81">
        <f t="shared" si="13"/>
        <v>0</v>
      </c>
      <c r="F62" s="81">
        <f t="shared" si="13"/>
        <v>0</v>
      </c>
      <c r="G62" s="81">
        <f t="shared" si="13"/>
        <v>0</v>
      </c>
    </row>
    <row r="63" spans="1:7" x14ac:dyDescent="0.25">
      <c r="A63" s="83" t="s">
        <v>358</v>
      </c>
      <c r="B63" s="73">
        <v>0</v>
      </c>
      <c r="C63" s="73">
        <v>0</v>
      </c>
      <c r="D63" s="73">
        <v>0</v>
      </c>
      <c r="E63" s="73">
        <v>0</v>
      </c>
      <c r="F63" s="73">
        <v>0</v>
      </c>
      <c r="G63" s="73">
        <f>D63-E63</f>
        <v>0</v>
      </c>
    </row>
    <row r="64" spans="1:7" x14ac:dyDescent="0.25">
      <c r="A64" s="83" t="s">
        <v>359</v>
      </c>
      <c r="B64" s="73">
        <v>0</v>
      </c>
      <c r="C64" s="73">
        <v>0</v>
      </c>
      <c r="D64" s="73">
        <v>0</v>
      </c>
      <c r="E64" s="73">
        <v>0</v>
      </c>
      <c r="F64" s="73">
        <v>0</v>
      </c>
      <c r="G64" s="73">
        <f t="shared" ref="G64:G70" si="14">D64-E64</f>
        <v>0</v>
      </c>
    </row>
    <row r="65" spans="1:7" x14ac:dyDescent="0.25">
      <c r="A65" s="83" t="s">
        <v>360</v>
      </c>
      <c r="B65" s="73">
        <v>0</v>
      </c>
      <c r="C65" s="73">
        <v>0</v>
      </c>
      <c r="D65" s="73">
        <v>0</v>
      </c>
      <c r="E65" s="73">
        <v>0</v>
      </c>
      <c r="F65" s="73">
        <v>0</v>
      </c>
      <c r="G65" s="73">
        <f t="shared" si="14"/>
        <v>0</v>
      </c>
    </row>
    <row r="66" spans="1:7" x14ac:dyDescent="0.25">
      <c r="A66" s="83" t="s">
        <v>361</v>
      </c>
      <c r="B66" s="73">
        <v>0</v>
      </c>
      <c r="C66" s="73">
        <v>0</v>
      </c>
      <c r="D66" s="73">
        <v>0</v>
      </c>
      <c r="E66" s="73">
        <v>0</v>
      </c>
      <c r="F66" s="73">
        <v>0</v>
      </c>
      <c r="G66" s="73">
        <f t="shared" si="14"/>
        <v>0</v>
      </c>
    </row>
    <row r="67" spans="1:7" x14ac:dyDescent="0.25">
      <c r="A67" s="83" t="s">
        <v>362</v>
      </c>
      <c r="B67" s="73">
        <v>0</v>
      </c>
      <c r="C67" s="73">
        <v>0</v>
      </c>
      <c r="D67" s="73">
        <v>0</v>
      </c>
      <c r="E67" s="73">
        <v>0</v>
      </c>
      <c r="F67" s="73">
        <v>0</v>
      </c>
      <c r="G67" s="73">
        <f t="shared" si="14"/>
        <v>0</v>
      </c>
    </row>
    <row r="68" spans="1:7" x14ac:dyDescent="0.25">
      <c r="A68" s="83" t="s">
        <v>363</v>
      </c>
      <c r="B68" s="73">
        <v>0</v>
      </c>
      <c r="C68" s="73">
        <v>0</v>
      </c>
      <c r="D68" s="73">
        <v>0</v>
      </c>
      <c r="E68" s="73">
        <v>0</v>
      </c>
      <c r="F68" s="73">
        <v>0</v>
      </c>
      <c r="G68" s="73">
        <f t="shared" si="14"/>
        <v>0</v>
      </c>
    </row>
    <row r="69" spans="1:7" x14ac:dyDescent="0.25">
      <c r="A69" s="83" t="s">
        <v>364</v>
      </c>
      <c r="B69" s="73">
        <v>0</v>
      </c>
      <c r="C69" s="73">
        <v>0</v>
      </c>
      <c r="D69" s="73">
        <v>0</v>
      </c>
      <c r="E69" s="73">
        <v>0</v>
      </c>
      <c r="F69" s="73">
        <v>0</v>
      </c>
      <c r="G69" s="73">
        <f t="shared" si="14"/>
        <v>0</v>
      </c>
    </row>
    <row r="70" spans="1:7" x14ac:dyDescent="0.25">
      <c r="A70" s="83" t="s">
        <v>365</v>
      </c>
      <c r="B70" s="73">
        <v>0</v>
      </c>
      <c r="C70" s="73">
        <v>0</v>
      </c>
      <c r="D70" s="73">
        <v>0</v>
      </c>
      <c r="E70" s="73">
        <v>0</v>
      </c>
      <c r="F70" s="73">
        <v>0</v>
      </c>
      <c r="G70" s="73">
        <f t="shared" si="14"/>
        <v>0</v>
      </c>
    </row>
    <row r="71" spans="1:7" x14ac:dyDescent="0.25">
      <c r="A71" s="82" t="s">
        <v>366</v>
      </c>
      <c r="B71" s="81">
        <f t="shared" ref="B71:G71" si="15">SUM(B72:B74)</f>
        <v>0</v>
      </c>
      <c r="C71" s="81">
        <f t="shared" si="15"/>
        <v>0</v>
      </c>
      <c r="D71" s="81">
        <f t="shared" si="15"/>
        <v>0</v>
      </c>
      <c r="E71" s="81">
        <f t="shared" si="15"/>
        <v>0</v>
      </c>
      <c r="F71" s="81">
        <f t="shared" si="15"/>
        <v>0</v>
      </c>
      <c r="G71" s="81">
        <f t="shared" si="15"/>
        <v>0</v>
      </c>
    </row>
    <row r="72" spans="1:7" x14ac:dyDescent="0.25">
      <c r="A72" s="83" t="s">
        <v>367</v>
      </c>
      <c r="B72" s="73">
        <v>0</v>
      </c>
      <c r="C72" s="73">
        <v>0</v>
      </c>
      <c r="D72" s="73">
        <v>0</v>
      </c>
      <c r="E72" s="73">
        <v>0</v>
      </c>
      <c r="F72" s="73">
        <v>0</v>
      </c>
      <c r="G72" s="73">
        <f>D72-E72</f>
        <v>0</v>
      </c>
    </row>
    <row r="73" spans="1:7" x14ac:dyDescent="0.25">
      <c r="A73" s="83" t="s">
        <v>368</v>
      </c>
      <c r="B73" s="73">
        <v>0</v>
      </c>
      <c r="C73" s="73">
        <v>0</v>
      </c>
      <c r="D73" s="73">
        <v>0</v>
      </c>
      <c r="E73" s="73">
        <v>0</v>
      </c>
      <c r="F73" s="73">
        <v>0</v>
      </c>
      <c r="G73" s="73">
        <f t="shared" ref="G73:G74" si="16">D73-E73</f>
        <v>0</v>
      </c>
    </row>
    <row r="74" spans="1:7" x14ac:dyDescent="0.25">
      <c r="A74" s="83" t="s">
        <v>369</v>
      </c>
      <c r="B74" s="73">
        <v>0</v>
      </c>
      <c r="C74" s="73">
        <v>0</v>
      </c>
      <c r="D74" s="73">
        <v>0</v>
      </c>
      <c r="E74" s="73">
        <v>0</v>
      </c>
      <c r="F74" s="73">
        <v>0</v>
      </c>
      <c r="G74" s="73">
        <f t="shared" si="16"/>
        <v>0</v>
      </c>
    </row>
    <row r="75" spans="1:7" x14ac:dyDescent="0.25">
      <c r="A75" s="82" t="s">
        <v>370</v>
      </c>
      <c r="B75" s="81">
        <f t="shared" ref="B75:G75" si="17">SUM(B76:B82)</f>
        <v>0</v>
      </c>
      <c r="C75" s="81">
        <f t="shared" si="17"/>
        <v>0</v>
      </c>
      <c r="D75" s="81">
        <f t="shared" si="17"/>
        <v>0</v>
      </c>
      <c r="E75" s="81">
        <f t="shared" si="17"/>
        <v>0</v>
      </c>
      <c r="F75" s="81">
        <f t="shared" si="17"/>
        <v>0</v>
      </c>
      <c r="G75" s="81">
        <f t="shared" si="17"/>
        <v>0</v>
      </c>
    </row>
    <row r="76" spans="1:7" x14ac:dyDescent="0.25">
      <c r="A76" s="83" t="s">
        <v>371</v>
      </c>
      <c r="B76" s="73">
        <v>0</v>
      </c>
      <c r="C76" s="73">
        <v>0</v>
      </c>
      <c r="D76" s="73">
        <v>0</v>
      </c>
      <c r="E76" s="73">
        <v>0</v>
      </c>
      <c r="F76" s="73">
        <v>0</v>
      </c>
      <c r="G76" s="73">
        <f>D76-E76</f>
        <v>0</v>
      </c>
    </row>
    <row r="77" spans="1:7" x14ac:dyDescent="0.25">
      <c r="A77" s="83" t="s">
        <v>372</v>
      </c>
      <c r="B77" s="73">
        <v>0</v>
      </c>
      <c r="C77" s="73">
        <v>0</v>
      </c>
      <c r="D77" s="73">
        <v>0</v>
      </c>
      <c r="E77" s="73">
        <v>0</v>
      </c>
      <c r="F77" s="73">
        <v>0</v>
      </c>
      <c r="G77" s="73">
        <f t="shared" ref="G77:G82" si="18">D77-E77</f>
        <v>0</v>
      </c>
    </row>
    <row r="78" spans="1:7" x14ac:dyDescent="0.25">
      <c r="A78" s="83" t="s">
        <v>373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f t="shared" si="18"/>
        <v>0</v>
      </c>
    </row>
    <row r="79" spans="1:7" x14ac:dyDescent="0.25">
      <c r="A79" s="83" t="s">
        <v>374</v>
      </c>
      <c r="B79" s="73">
        <v>0</v>
      </c>
      <c r="C79" s="73">
        <v>0</v>
      </c>
      <c r="D79" s="73">
        <v>0</v>
      </c>
      <c r="E79" s="73">
        <v>0</v>
      </c>
      <c r="F79" s="73">
        <v>0</v>
      </c>
      <c r="G79" s="73">
        <f t="shared" si="18"/>
        <v>0</v>
      </c>
    </row>
    <row r="80" spans="1:7" x14ac:dyDescent="0.25">
      <c r="A80" s="83" t="s">
        <v>375</v>
      </c>
      <c r="B80" s="73">
        <v>0</v>
      </c>
      <c r="C80" s="73">
        <v>0</v>
      </c>
      <c r="D80" s="73">
        <v>0</v>
      </c>
      <c r="E80" s="73">
        <v>0</v>
      </c>
      <c r="F80" s="73">
        <v>0</v>
      </c>
      <c r="G80" s="73">
        <f t="shared" si="18"/>
        <v>0</v>
      </c>
    </row>
    <row r="81" spans="1:7" x14ac:dyDescent="0.25">
      <c r="A81" s="83" t="s">
        <v>376</v>
      </c>
      <c r="B81" s="73">
        <v>0</v>
      </c>
      <c r="C81" s="73">
        <v>0</v>
      </c>
      <c r="D81" s="73">
        <v>0</v>
      </c>
      <c r="E81" s="73">
        <v>0</v>
      </c>
      <c r="F81" s="73">
        <v>0</v>
      </c>
      <c r="G81" s="73">
        <f t="shared" si="18"/>
        <v>0</v>
      </c>
    </row>
    <row r="82" spans="1:7" x14ac:dyDescent="0.25">
      <c r="A82" s="83" t="s">
        <v>377</v>
      </c>
      <c r="B82" s="73">
        <v>0</v>
      </c>
      <c r="C82" s="73">
        <v>0</v>
      </c>
      <c r="D82" s="73">
        <v>0</v>
      </c>
      <c r="E82" s="73">
        <v>0</v>
      </c>
      <c r="F82" s="73">
        <v>0</v>
      </c>
      <c r="G82" s="73">
        <f t="shared" si="18"/>
        <v>0</v>
      </c>
    </row>
    <row r="83" spans="1:7" x14ac:dyDescent="0.25">
      <c r="A83" s="84"/>
      <c r="B83" s="73"/>
      <c r="C83" s="73"/>
      <c r="D83" s="73"/>
      <c r="E83" s="73"/>
      <c r="F83" s="73"/>
      <c r="G83" s="73"/>
    </row>
    <row r="84" spans="1:7" x14ac:dyDescent="0.25">
      <c r="A84" s="28" t="s">
        <v>378</v>
      </c>
      <c r="B84" s="81">
        <f t="shared" ref="B84:G84" si="19">SUM(B85,B93,B103,B113,B123,B133,B137,B146,B150)</f>
        <v>0</v>
      </c>
      <c r="C84" s="81">
        <f t="shared" si="19"/>
        <v>0</v>
      </c>
      <c r="D84" s="81">
        <f t="shared" si="19"/>
        <v>0</v>
      </c>
      <c r="E84" s="81">
        <f t="shared" si="19"/>
        <v>0</v>
      </c>
      <c r="F84" s="81">
        <f t="shared" si="19"/>
        <v>0</v>
      </c>
      <c r="G84" s="81">
        <f t="shared" si="19"/>
        <v>0</v>
      </c>
    </row>
    <row r="85" spans="1:7" x14ac:dyDescent="0.25">
      <c r="A85" s="82" t="s">
        <v>305</v>
      </c>
      <c r="B85" s="81">
        <f t="shared" ref="B85:G85" si="20">SUM(B86:B92)</f>
        <v>0</v>
      </c>
      <c r="C85" s="81">
        <f t="shared" si="20"/>
        <v>0</v>
      </c>
      <c r="D85" s="81">
        <f t="shared" si="20"/>
        <v>0</v>
      </c>
      <c r="E85" s="81">
        <f t="shared" si="20"/>
        <v>0</v>
      </c>
      <c r="F85" s="81">
        <f t="shared" si="20"/>
        <v>0</v>
      </c>
      <c r="G85" s="81">
        <f t="shared" si="20"/>
        <v>0</v>
      </c>
    </row>
    <row r="86" spans="1:7" x14ac:dyDescent="0.25">
      <c r="A86" s="83" t="s">
        <v>306</v>
      </c>
      <c r="B86" s="73">
        <v>0</v>
      </c>
      <c r="C86" s="73">
        <v>0</v>
      </c>
      <c r="D86" s="73">
        <v>0</v>
      </c>
      <c r="E86" s="73">
        <v>0</v>
      </c>
      <c r="F86" s="73">
        <v>0</v>
      </c>
      <c r="G86" s="73">
        <f>D86-E86</f>
        <v>0</v>
      </c>
    </row>
    <row r="87" spans="1:7" x14ac:dyDescent="0.25">
      <c r="A87" s="83" t="s">
        <v>307</v>
      </c>
      <c r="B87" s="73">
        <v>0</v>
      </c>
      <c r="C87" s="73">
        <v>0</v>
      </c>
      <c r="D87" s="73">
        <v>0</v>
      </c>
      <c r="E87" s="73">
        <v>0</v>
      </c>
      <c r="F87" s="73">
        <v>0</v>
      </c>
      <c r="G87" s="73">
        <f t="shared" ref="G87:G92" si="21">D87-E87</f>
        <v>0</v>
      </c>
    </row>
    <row r="88" spans="1:7" x14ac:dyDescent="0.25">
      <c r="A88" s="83" t="s">
        <v>308</v>
      </c>
      <c r="B88" s="73">
        <v>0</v>
      </c>
      <c r="C88" s="73">
        <v>0</v>
      </c>
      <c r="D88" s="73">
        <v>0</v>
      </c>
      <c r="E88" s="73">
        <v>0</v>
      </c>
      <c r="F88" s="73">
        <v>0</v>
      </c>
      <c r="G88" s="73">
        <f t="shared" si="21"/>
        <v>0</v>
      </c>
    </row>
    <row r="89" spans="1:7" x14ac:dyDescent="0.25">
      <c r="A89" s="83" t="s">
        <v>309</v>
      </c>
      <c r="B89" s="73">
        <v>0</v>
      </c>
      <c r="C89" s="73">
        <v>0</v>
      </c>
      <c r="D89" s="73">
        <v>0</v>
      </c>
      <c r="E89" s="73">
        <v>0</v>
      </c>
      <c r="F89" s="73">
        <v>0</v>
      </c>
      <c r="G89" s="73">
        <f t="shared" si="21"/>
        <v>0</v>
      </c>
    </row>
    <row r="90" spans="1:7" x14ac:dyDescent="0.25">
      <c r="A90" s="83" t="s">
        <v>310</v>
      </c>
      <c r="B90" s="73">
        <v>0</v>
      </c>
      <c r="C90" s="73">
        <v>0</v>
      </c>
      <c r="D90" s="73">
        <v>0</v>
      </c>
      <c r="E90" s="73">
        <v>0</v>
      </c>
      <c r="F90" s="73">
        <v>0</v>
      </c>
      <c r="G90" s="73">
        <f t="shared" si="21"/>
        <v>0</v>
      </c>
    </row>
    <row r="91" spans="1:7" x14ac:dyDescent="0.25">
      <c r="A91" s="83" t="s">
        <v>311</v>
      </c>
      <c r="B91" s="73">
        <v>0</v>
      </c>
      <c r="C91" s="73">
        <v>0</v>
      </c>
      <c r="D91" s="73">
        <v>0</v>
      </c>
      <c r="E91" s="73">
        <v>0</v>
      </c>
      <c r="F91" s="73">
        <v>0</v>
      </c>
      <c r="G91" s="73">
        <f t="shared" si="21"/>
        <v>0</v>
      </c>
    </row>
    <row r="92" spans="1:7" x14ac:dyDescent="0.25">
      <c r="A92" s="83" t="s">
        <v>312</v>
      </c>
      <c r="B92" s="73">
        <v>0</v>
      </c>
      <c r="C92" s="73">
        <v>0</v>
      </c>
      <c r="D92" s="73">
        <v>0</v>
      </c>
      <c r="E92" s="73">
        <v>0</v>
      </c>
      <c r="F92" s="73">
        <v>0</v>
      </c>
      <c r="G92" s="73">
        <f t="shared" si="21"/>
        <v>0</v>
      </c>
    </row>
    <row r="93" spans="1:7" x14ac:dyDescent="0.25">
      <c r="A93" s="82" t="s">
        <v>313</v>
      </c>
      <c r="B93" s="81">
        <f t="shared" ref="B93:G93" si="22">SUM(B94:B102)</f>
        <v>0</v>
      </c>
      <c r="C93" s="81">
        <f t="shared" si="22"/>
        <v>0</v>
      </c>
      <c r="D93" s="81">
        <f t="shared" si="22"/>
        <v>0</v>
      </c>
      <c r="E93" s="81">
        <f t="shared" si="22"/>
        <v>0</v>
      </c>
      <c r="F93" s="81">
        <f t="shared" si="22"/>
        <v>0</v>
      </c>
      <c r="G93" s="81">
        <f t="shared" si="22"/>
        <v>0</v>
      </c>
    </row>
    <row r="94" spans="1:7" x14ac:dyDescent="0.25">
      <c r="A94" s="83" t="s">
        <v>314</v>
      </c>
      <c r="B94" s="73">
        <v>0</v>
      </c>
      <c r="C94" s="73">
        <v>0</v>
      </c>
      <c r="D94" s="73">
        <v>0</v>
      </c>
      <c r="E94" s="73">
        <v>0</v>
      </c>
      <c r="F94" s="73">
        <v>0</v>
      </c>
      <c r="G94" s="73">
        <f>D94-E94</f>
        <v>0</v>
      </c>
    </row>
    <row r="95" spans="1:7" x14ac:dyDescent="0.25">
      <c r="A95" s="83" t="s">
        <v>315</v>
      </c>
      <c r="B95" s="73">
        <v>0</v>
      </c>
      <c r="C95" s="73">
        <v>0</v>
      </c>
      <c r="D95" s="73">
        <v>0</v>
      </c>
      <c r="E95" s="73">
        <v>0</v>
      </c>
      <c r="F95" s="73">
        <v>0</v>
      </c>
      <c r="G95" s="73">
        <f t="shared" ref="G95:G102" si="23">D95-E95</f>
        <v>0</v>
      </c>
    </row>
    <row r="96" spans="1:7" x14ac:dyDescent="0.25">
      <c r="A96" s="83" t="s">
        <v>316</v>
      </c>
      <c r="B96" s="73">
        <v>0</v>
      </c>
      <c r="C96" s="73">
        <v>0</v>
      </c>
      <c r="D96" s="73">
        <v>0</v>
      </c>
      <c r="E96" s="73">
        <v>0</v>
      </c>
      <c r="F96" s="73">
        <v>0</v>
      </c>
      <c r="G96" s="73">
        <f t="shared" si="23"/>
        <v>0</v>
      </c>
    </row>
    <row r="97" spans="1:7" x14ac:dyDescent="0.25">
      <c r="A97" s="83" t="s">
        <v>317</v>
      </c>
      <c r="B97" s="73">
        <v>0</v>
      </c>
      <c r="C97" s="73">
        <v>0</v>
      </c>
      <c r="D97" s="73">
        <v>0</v>
      </c>
      <c r="E97" s="73">
        <v>0</v>
      </c>
      <c r="F97" s="73">
        <v>0</v>
      </c>
      <c r="G97" s="73">
        <f t="shared" si="23"/>
        <v>0</v>
      </c>
    </row>
    <row r="98" spans="1:7" x14ac:dyDescent="0.25">
      <c r="A98" s="85" t="s">
        <v>318</v>
      </c>
      <c r="B98" s="73">
        <v>0</v>
      </c>
      <c r="C98" s="73">
        <v>0</v>
      </c>
      <c r="D98" s="73">
        <v>0</v>
      </c>
      <c r="E98" s="73">
        <v>0</v>
      </c>
      <c r="F98" s="73">
        <v>0</v>
      </c>
      <c r="G98" s="73">
        <f t="shared" si="23"/>
        <v>0</v>
      </c>
    </row>
    <row r="99" spans="1:7" x14ac:dyDescent="0.25">
      <c r="A99" s="83" t="s">
        <v>319</v>
      </c>
      <c r="B99" s="73">
        <v>0</v>
      </c>
      <c r="C99" s="73">
        <v>0</v>
      </c>
      <c r="D99" s="73">
        <v>0</v>
      </c>
      <c r="E99" s="73">
        <v>0</v>
      </c>
      <c r="F99" s="73">
        <v>0</v>
      </c>
      <c r="G99" s="73">
        <f t="shared" si="23"/>
        <v>0</v>
      </c>
    </row>
    <row r="100" spans="1:7" x14ac:dyDescent="0.25">
      <c r="A100" s="83" t="s">
        <v>320</v>
      </c>
      <c r="B100" s="73">
        <v>0</v>
      </c>
      <c r="C100" s="73">
        <v>0</v>
      </c>
      <c r="D100" s="73">
        <v>0</v>
      </c>
      <c r="E100" s="73">
        <v>0</v>
      </c>
      <c r="F100" s="73">
        <v>0</v>
      </c>
      <c r="G100" s="73">
        <f t="shared" si="23"/>
        <v>0</v>
      </c>
    </row>
    <row r="101" spans="1:7" x14ac:dyDescent="0.25">
      <c r="A101" s="83" t="s">
        <v>321</v>
      </c>
      <c r="B101" s="73">
        <v>0</v>
      </c>
      <c r="C101" s="73">
        <v>0</v>
      </c>
      <c r="D101" s="73">
        <v>0</v>
      </c>
      <c r="E101" s="73">
        <v>0</v>
      </c>
      <c r="F101" s="73">
        <v>0</v>
      </c>
      <c r="G101" s="73">
        <f t="shared" si="23"/>
        <v>0</v>
      </c>
    </row>
    <row r="102" spans="1:7" x14ac:dyDescent="0.25">
      <c r="A102" s="83" t="s">
        <v>322</v>
      </c>
      <c r="B102" s="73">
        <v>0</v>
      </c>
      <c r="C102" s="73">
        <v>0</v>
      </c>
      <c r="D102" s="73">
        <v>0</v>
      </c>
      <c r="E102" s="73">
        <v>0</v>
      </c>
      <c r="F102" s="73">
        <v>0</v>
      </c>
      <c r="G102" s="73">
        <f t="shared" si="23"/>
        <v>0</v>
      </c>
    </row>
    <row r="103" spans="1:7" x14ac:dyDescent="0.25">
      <c r="A103" s="82" t="s">
        <v>323</v>
      </c>
      <c r="B103" s="81">
        <f>SUM(B104:B112)</f>
        <v>0</v>
      </c>
      <c r="C103" s="81">
        <f>SUM(C104:C112)</f>
        <v>0</v>
      </c>
      <c r="D103" s="81">
        <v>0</v>
      </c>
      <c r="E103" s="81">
        <f>SUM(E104:E112)</f>
        <v>0</v>
      </c>
      <c r="F103" s="81">
        <f>SUM(F104:F112)</f>
        <v>0</v>
      </c>
      <c r="G103" s="81">
        <f>SUM(G104:G112)</f>
        <v>0</v>
      </c>
    </row>
    <row r="104" spans="1:7" x14ac:dyDescent="0.25">
      <c r="A104" s="83" t="s">
        <v>324</v>
      </c>
      <c r="B104" s="73">
        <v>0</v>
      </c>
      <c r="C104" s="73">
        <v>0</v>
      </c>
      <c r="D104" s="73">
        <v>0</v>
      </c>
      <c r="E104" s="73">
        <v>0</v>
      </c>
      <c r="F104" s="73">
        <v>0</v>
      </c>
      <c r="G104" s="73">
        <f>D104-E104</f>
        <v>0</v>
      </c>
    </row>
    <row r="105" spans="1:7" x14ac:dyDescent="0.25">
      <c r="A105" s="83" t="s">
        <v>325</v>
      </c>
      <c r="B105" s="73">
        <v>0</v>
      </c>
      <c r="C105" s="73">
        <v>0</v>
      </c>
      <c r="D105" s="73">
        <v>0</v>
      </c>
      <c r="E105" s="73">
        <v>0</v>
      </c>
      <c r="F105" s="73">
        <v>0</v>
      </c>
      <c r="G105" s="73">
        <f t="shared" ref="G105:G112" si="24">D105-E105</f>
        <v>0</v>
      </c>
    </row>
    <row r="106" spans="1:7" x14ac:dyDescent="0.25">
      <c r="A106" s="83" t="s">
        <v>326</v>
      </c>
      <c r="B106" s="73">
        <v>0</v>
      </c>
      <c r="C106" s="73">
        <v>0</v>
      </c>
      <c r="D106" s="73">
        <v>0</v>
      </c>
      <c r="E106" s="73">
        <v>0</v>
      </c>
      <c r="F106" s="73">
        <v>0</v>
      </c>
      <c r="G106" s="73">
        <f t="shared" si="24"/>
        <v>0</v>
      </c>
    </row>
    <row r="107" spans="1:7" x14ac:dyDescent="0.25">
      <c r="A107" s="83" t="s">
        <v>327</v>
      </c>
      <c r="B107" s="73">
        <v>0</v>
      </c>
      <c r="C107" s="73">
        <v>0</v>
      </c>
      <c r="D107" s="73">
        <v>0</v>
      </c>
      <c r="E107" s="73">
        <v>0</v>
      </c>
      <c r="F107" s="73">
        <v>0</v>
      </c>
      <c r="G107" s="73">
        <f t="shared" si="24"/>
        <v>0</v>
      </c>
    </row>
    <row r="108" spans="1:7" x14ac:dyDescent="0.25">
      <c r="A108" s="83" t="s">
        <v>328</v>
      </c>
      <c r="B108" s="73">
        <v>0</v>
      </c>
      <c r="C108" s="73">
        <v>0</v>
      </c>
      <c r="D108" s="73">
        <v>0</v>
      </c>
      <c r="E108" s="73">
        <v>0</v>
      </c>
      <c r="F108" s="73">
        <v>0</v>
      </c>
      <c r="G108" s="73">
        <f t="shared" si="24"/>
        <v>0</v>
      </c>
    </row>
    <row r="109" spans="1:7" x14ac:dyDescent="0.25">
      <c r="A109" s="83" t="s">
        <v>329</v>
      </c>
      <c r="B109" s="73">
        <v>0</v>
      </c>
      <c r="C109" s="73">
        <v>0</v>
      </c>
      <c r="D109" s="73">
        <v>0</v>
      </c>
      <c r="E109" s="73">
        <v>0</v>
      </c>
      <c r="F109" s="73">
        <v>0</v>
      </c>
      <c r="G109" s="73">
        <f t="shared" si="24"/>
        <v>0</v>
      </c>
    </row>
    <row r="110" spans="1:7" x14ac:dyDescent="0.25">
      <c r="A110" s="83" t="s">
        <v>330</v>
      </c>
      <c r="B110" s="73">
        <v>0</v>
      </c>
      <c r="C110" s="73">
        <v>0</v>
      </c>
      <c r="D110" s="73">
        <v>0</v>
      </c>
      <c r="E110" s="73">
        <v>0</v>
      </c>
      <c r="F110" s="73">
        <v>0</v>
      </c>
      <c r="G110" s="73">
        <f t="shared" si="24"/>
        <v>0</v>
      </c>
    </row>
    <row r="111" spans="1:7" x14ac:dyDescent="0.25">
      <c r="A111" s="83" t="s">
        <v>331</v>
      </c>
      <c r="B111" s="73">
        <v>0</v>
      </c>
      <c r="C111" s="73">
        <v>0</v>
      </c>
      <c r="D111" s="73">
        <v>0</v>
      </c>
      <c r="E111" s="73">
        <v>0</v>
      </c>
      <c r="F111" s="73">
        <v>0</v>
      </c>
      <c r="G111" s="73">
        <f t="shared" si="24"/>
        <v>0</v>
      </c>
    </row>
    <row r="112" spans="1:7" x14ac:dyDescent="0.25">
      <c r="A112" s="83" t="s">
        <v>332</v>
      </c>
      <c r="B112" s="73">
        <v>0</v>
      </c>
      <c r="C112" s="73">
        <v>0</v>
      </c>
      <c r="D112" s="73">
        <v>0</v>
      </c>
      <c r="E112" s="73">
        <v>0</v>
      </c>
      <c r="F112" s="73">
        <v>0</v>
      </c>
      <c r="G112" s="73">
        <f t="shared" si="24"/>
        <v>0</v>
      </c>
    </row>
    <row r="113" spans="1:7" x14ac:dyDescent="0.25">
      <c r="A113" s="82" t="s">
        <v>333</v>
      </c>
      <c r="B113" s="81">
        <f t="shared" ref="B113:G113" si="25">SUM(B114:B122)</f>
        <v>0</v>
      </c>
      <c r="C113" s="81">
        <f t="shared" si="25"/>
        <v>0</v>
      </c>
      <c r="D113" s="81">
        <f t="shared" si="25"/>
        <v>0</v>
      </c>
      <c r="E113" s="81">
        <f t="shared" si="25"/>
        <v>0</v>
      </c>
      <c r="F113" s="81">
        <f t="shared" si="25"/>
        <v>0</v>
      </c>
      <c r="G113" s="81">
        <f t="shared" si="25"/>
        <v>0</v>
      </c>
    </row>
    <row r="114" spans="1:7" x14ac:dyDescent="0.25">
      <c r="A114" s="83" t="s">
        <v>334</v>
      </c>
      <c r="B114" s="73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f>D114-E114</f>
        <v>0</v>
      </c>
    </row>
    <row r="115" spans="1:7" x14ac:dyDescent="0.25">
      <c r="A115" s="83" t="s">
        <v>335</v>
      </c>
      <c r="B115" s="73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f t="shared" ref="G115:G122" si="26">D115-E115</f>
        <v>0</v>
      </c>
    </row>
    <row r="116" spans="1:7" x14ac:dyDescent="0.25">
      <c r="A116" s="83" t="s">
        <v>336</v>
      </c>
      <c r="B116" s="73">
        <v>0</v>
      </c>
      <c r="C116" s="73">
        <v>0</v>
      </c>
      <c r="D116" s="73">
        <v>0</v>
      </c>
      <c r="E116" s="73">
        <v>0</v>
      </c>
      <c r="F116" s="73">
        <v>0</v>
      </c>
      <c r="G116" s="73">
        <f t="shared" si="26"/>
        <v>0</v>
      </c>
    </row>
    <row r="117" spans="1:7" x14ac:dyDescent="0.25">
      <c r="A117" s="83" t="s">
        <v>337</v>
      </c>
      <c r="B117" s="73">
        <v>0</v>
      </c>
      <c r="C117" s="73">
        <v>0</v>
      </c>
      <c r="D117" s="73">
        <v>0</v>
      </c>
      <c r="E117" s="73">
        <v>0</v>
      </c>
      <c r="F117" s="73">
        <v>0</v>
      </c>
      <c r="G117" s="73">
        <f t="shared" si="26"/>
        <v>0</v>
      </c>
    </row>
    <row r="118" spans="1:7" x14ac:dyDescent="0.25">
      <c r="A118" s="83" t="s">
        <v>338</v>
      </c>
      <c r="B118" s="73">
        <v>0</v>
      </c>
      <c r="C118" s="73">
        <v>0</v>
      </c>
      <c r="D118" s="73">
        <v>0</v>
      </c>
      <c r="E118" s="73">
        <v>0</v>
      </c>
      <c r="F118" s="73">
        <v>0</v>
      </c>
      <c r="G118" s="73">
        <f t="shared" si="26"/>
        <v>0</v>
      </c>
    </row>
    <row r="119" spans="1:7" x14ac:dyDescent="0.25">
      <c r="A119" s="83" t="s">
        <v>339</v>
      </c>
      <c r="B119" s="73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f t="shared" si="26"/>
        <v>0</v>
      </c>
    </row>
    <row r="120" spans="1:7" x14ac:dyDescent="0.25">
      <c r="A120" s="83" t="s">
        <v>340</v>
      </c>
      <c r="B120" s="73">
        <v>0</v>
      </c>
      <c r="C120" s="73">
        <v>0</v>
      </c>
      <c r="D120" s="73">
        <v>0</v>
      </c>
      <c r="E120" s="73">
        <v>0</v>
      </c>
      <c r="F120" s="73">
        <v>0</v>
      </c>
      <c r="G120" s="73">
        <f t="shared" si="26"/>
        <v>0</v>
      </c>
    </row>
    <row r="121" spans="1:7" x14ac:dyDescent="0.25">
      <c r="A121" s="83" t="s">
        <v>341</v>
      </c>
      <c r="B121" s="73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f t="shared" si="26"/>
        <v>0</v>
      </c>
    </row>
    <row r="122" spans="1:7" x14ac:dyDescent="0.25">
      <c r="A122" s="83" t="s">
        <v>342</v>
      </c>
      <c r="B122" s="73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f t="shared" si="26"/>
        <v>0</v>
      </c>
    </row>
    <row r="123" spans="1:7" x14ac:dyDescent="0.25">
      <c r="A123" s="82" t="s">
        <v>343</v>
      </c>
      <c r="B123" s="81">
        <f t="shared" ref="B123:G123" si="27">SUM(B124:B132)</f>
        <v>0</v>
      </c>
      <c r="C123" s="81">
        <f t="shared" si="27"/>
        <v>0</v>
      </c>
      <c r="D123" s="81">
        <f t="shared" si="27"/>
        <v>0</v>
      </c>
      <c r="E123" s="81">
        <f t="shared" si="27"/>
        <v>0</v>
      </c>
      <c r="F123" s="81">
        <f t="shared" si="27"/>
        <v>0</v>
      </c>
      <c r="G123" s="81">
        <f t="shared" si="27"/>
        <v>0</v>
      </c>
    </row>
    <row r="124" spans="1:7" x14ac:dyDescent="0.25">
      <c r="A124" s="83" t="s">
        <v>344</v>
      </c>
      <c r="B124" s="73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f>D124-E124</f>
        <v>0</v>
      </c>
    </row>
    <row r="125" spans="1:7" x14ac:dyDescent="0.25">
      <c r="A125" s="83" t="s">
        <v>345</v>
      </c>
      <c r="B125" s="73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f t="shared" ref="G125:G132" si="28">D125-E125</f>
        <v>0</v>
      </c>
    </row>
    <row r="126" spans="1:7" x14ac:dyDescent="0.25">
      <c r="A126" s="83" t="s">
        <v>346</v>
      </c>
      <c r="B126" s="73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f t="shared" si="28"/>
        <v>0</v>
      </c>
    </row>
    <row r="127" spans="1:7" x14ac:dyDescent="0.25">
      <c r="A127" s="83" t="s">
        <v>347</v>
      </c>
      <c r="B127" s="73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f t="shared" si="28"/>
        <v>0</v>
      </c>
    </row>
    <row r="128" spans="1:7" x14ac:dyDescent="0.25">
      <c r="A128" s="83" t="s">
        <v>348</v>
      </c>
      <c r="B128" s="73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f t="shared" si="28"/>
        <v>0</v>
      </c>
    </row>
    <row r="129" spans="1:7" x14ac:dyDescent="0.25">
      <c r="A129" s="83" t="s">
        <v>349</v>
      </c>
      <c r="B129" s="73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f t="shared" si="28"/>
        <v>0</v>
      </c>
    </row>
    <row r="130" spans="1:7" x14ac:dyDescent="0.25">
      <c r="A130" s="83" t="s">
        <v>350</v>
      </c>
      <c r="B130" s="73">
        <v>0</v>
      </c>
      <c r="C130" s="73">
        <v>0</v>
      </c>
      <c r="D130" s="73">
        <v>0</v>
      </c>
      <c r="E130" s="73">
        <v>0</v>
      </c>
      <c r="F130" s="73">
        <v>0</v>
      </c>
      <c r="G130" s="73">
        <f t="shared" si="28"/>
        <v>0</v>
      </c>
    </row>
    <row r="131" spans="1:7" x14ac:dyDescent="0.25">
      <c r="A131" s="83" t="s">
        <v>351</v>
      </c>
      <c r="B131" s="73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f t="shared" si="28"/>
        <v>0</v>
      </c>
    </row>
    <row r="132" spans="1:7" x14ac:dyDescent="0.25">
      <c r="A132" s="83" t="s">
        <v>352</v>
      </c>
      <c r="B132" s="73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f t="shared" si="28"/>
        <v>0</v>
      </c>
    </row>
    <row r="133" spans="1:7" x14ac:dyDescent="0.25">
      <c r="A133" s="82" t="s">
        <v>353</v>
      </c>
      <c r="B133" s="81">
        <f t="shared" ref="B133:G133" si="29">SUM(B134:B136)</f>
        <v>0</v>
      </c>
      <c r="C133" s="81">
        <f t="shared" si="29"/>
        <v>0</v>
      </c>
      <c r="D133" s="81">
        <f t="shared" si="29"/>
        <v>0</v>
      </c>
      <c r="E133" s="81">
        <f t="shared" si="29"/>
        <v>0</v>
      </c>
      <c r="F133" s="81">
        <f t="shared" si="29"/>
        <v>0</v>
      </c>
      <c r="G133" s="81">
        <f t="shared" si="29"/>
        <v>0</v>
      </c>
    </row>
    <row r="134" spans="1:7" x14ac:dyDescent="0.25">
      <c r="A134" s="83" t="s">
        <v>354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f>D134-E134</f>
        <v>0</v>
      </c>
    </row>
    <row r="135" spans="1:7" x14ac:dyDescent="0.25">
      <c r="A135" s="83" t="s">
        <v>355</v>
      </c>
      <c r="B135" s="73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f t="shared" ref="G135:G136" si="30">D135-E135</f>
        <v>0</v>
      </c>
    </row>
    <row r="136" spans="1:7" x14ac:dyDescent="0.25">
      <c r="A136" s="83" t="s">
        <v>356</v>
      </c>
      <c r="B136" s="73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f t="shared" si="30"/>
        <v>0</v>
      </c>
    </row>
    <row r="137" spans="1:7" x14ac:dyDescent="0.25">
      <c r="A137" s="82" t="s">
        <v>357</v>
      </c>
      <c r="B137" s="81">
        <f t="shared" ref="B137:G137" si="31">SUM(B138:B142,B144:B145)</f>
        <v>0</v>
      </c>
      <c r="C137" s="81">
        <f t="shared" si="31"/>
        <v>0</v>
      </c>
      <c r="D137" s="81">
        <f t="shared" si="31"/>
        <v>0</v>
      </c>
      <c r="E137" s="81">
        <f t="shared" si="31"/>
        <v>0</v>
      </c>
      <c r="F137" s="81">
        <f t="shared" si="31"/>
        <v>0</v>
      </c>
      <c r="G137" s="81">
        <f t="shared" si="31"/>
        <v>0</v>
      </c>
    </row>
    <row r="138" spans="1:7" x14ac:dyDescent="0.25">
      <c r="A138" s="83" t="s">
        <v>358</v>
      </c>
      <c r="B138" s="73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f>D138-E138</f>
        <v>0</v>
      </c>
    </row>
    <row r="139" spans="1:7" x14ac:dyDescent="0.25">
      <c r="A139" s="83" t="s">
        <v>359</v>
      </c>
      <c r="B139" s="73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f t="shared" ref="G139:G145" si="32">D139-E139</f>
        <v>0</v>
      </c>
    </row>
    <row r="140" spans="1:7" x14ac:dyDescent="0.25">
      <c r="A140" s="83" t="s">
        <v>360</v>
      </c>
      <c r="B140" s="73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f t="shared" si="32"/>
        <v>0</v>
      </c>
    </row>
    <row r="141" spans="1:7" x14ac:dyDescent="0.25">
      <c r="A141" s="83" t="s">
        <v>361</v>
      </c>
      <c r="B141" s="73">
        <v>0</v>
      </c>
      <c r="C141" s="73">
        <v>0</v>
      </c>
      <c r="D141" s="73">
        <v>0</v>
      </c>
      <c r="E141" s="73">
        <v>0</v>
      </c>
      <c r="F141" s="73">
        <v>0</v>
      </c>
      <c r="G141" s="73">
        <f t="shared" si="32"/>
        <v>0</v>
      </c>
    </row>
    <row r="142" spans="1:7" x14ac:dyDescent="0.25">
      <c r="A142" s="83" t="s">
        <v>362</v>
      </c>
      <c r="B142" s="73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f t="shared" si="32"/>
        <v>0</v>
      </c>
    </row>
    <row r="143" spans="1:7" x14ac:dyDescent="0.25">
      <c r="A143" s="83" t="s">
        <v>363</v>
      </c>
      <c r="B143" s="73">
        <v>0</v>
      </c>
      <c r="C143" s="73">
        <v>0</v>
      </c>
      <c r="D143" s="73">
        <v>0</v>
      </c>
      <c r="E143" s="73">
        <v>0</v>
      </c>
      <c r="F143" s="73">
        <v>0</v>
      </c>
      <c r="G143" s="73">
        <f t="shared" si="32"/>
        <v>0</v>
      </c>
    </row>
    <row r="144" spans="1:7" x14ac:dyDescent="0.25">
      <c r="A144" s="83" t="s">
        <v>364</v>
      </c>
      <c r="B144" s="73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f t="shared" si="32"/>
        <v>0</v>
      </c>
    </row>
    <row r="145" spans="1:7" x14ac:dyDescent="0.25">
      <c r="A145" s="83" t="s">
        <v>365</v>
      </c>
      <c r="B145" s="73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f t="shared" si="32"/>
        <v>0</v>
      </c>
    </row>
    <row r="146" spans="1:7" x14ac:dyDescent="0.25">
      <c r="A146" s="82" t="s">
        <v>366</v>
      </c>
      <c r="B146" s="81">
        <f t="shared" ref="B146:G146" si="33">SUM(B147:B149)</f>
        <v>0</v>
      </c>
      <c r="C146" s="81">
        <f t="shared" si="33"/>
        <v>0</v>
      </c>
      <c r="D146" s="81">
        <f t="shared" si="33"/>
        <v>0</v>
      </c>
      <c r="E146" s="81">
        <f t="shared" si="33"/>
        <v>0</v>
      </c>
      <c r="F146" s="81">
        <f t="shared" si="33"/>
        <v>0</v>
      </c>
      <c r="G146" s="81">
        <f t="shared" si="33"/>
        <v>0</v>
      </c>
    </row>
    <row r="147" spans="1:7" x14ac:dyDescent="0.25">
      <c r="A147" s="83" t="s">
        <v>367</v>
      </c>
      <c r="B147" s="73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f>D147-E147</f>
        <v>0</v>
      </c>
    </row>
    <row r="148" spans="1:7" x14ac:dyDescent="0.25">
      <c r="A148" s="83" t="s">
        <v>368</v>
      </c>
      <c r="B148" s="73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f t="shared" ref="G148:G149" si="34">D148-E148</f>
        <v>0</v>
      </c>
    </row>
    <row r="149" spans="1:7" x14ac:dyDescent="0.25">
      <c r="A149" s="83" t="s">
        <v>369</v>
      </c>
      <c r="B149" s="73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f t="shared" si="34"/>
        <v>0</v>
      </c>
    </row>
    <row r="150" spans="1:7" x14ac:dyDescent="0.25">
      <c r="A150" s="82" t="s">
        <v>370</v>
      </c>
      <c r="B150" s="81">
        <f t="shared" ref="B150:G150" si="35">SUM(B151:B157)</f>
        <v>0</v>
      </c>
      <c r="C150" s="81">
        <f t="shared" si="35"/>
        <v>0</v>
      </c>
      <c r="D150" s="81">
        <f t="shared" si="35"/>
        <v>0</v>
      </c>
      <c r="E150" s="81">
        <f t="shared" si="35"/>
        <v>0</v>
      </c>
      <c r="F150" s="81">
        <f t="shared" si="35"/>
        <v>0</v>
      </c>
      <c r="G150" s="81">
        <f t="shared" si="35"/>
        <v>0</v>
      </c>
    </row>
    <row r="151" spans="1:7" x14ac:dyDescent="0.25">
      <c r="A151" s="83" t="s">
        <v>371</v>
      </c>
      <c r="B151" s="73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f>D151-E151</f>
        <v>0</v>
      </c>
    </row>
    <row r="152" spans="1:7" x14ac:dyDescent="0.25">
      <c r="A152" s="83" t="s">
        <v>372</v>
      </c>
      <c r="B152" s="73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f t="shared" ref="G152:G157" si="36">D152-E152</f>
        <v>0</v>
      </c>
    </row>
    <row r="153" spans="1:7" x14ac:dyDescent="0.25">
      <c r="A153" s="83" t="s">
        <v>373</v>
      </c>
      <c r="B153" s="73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f t="shared" si="36"/>
        <v>0</v>
      </c>
    </row>
    <row r="154" spans="1:7" x14ac:dyDescent="0.25">
      <c r="A154" s="85" t="s">
        <v>374</v>
      </c>
      <c r="B154" s="73">
        <v>0</v>
      </c>
      <c r="C154" s="73">
        <v>0</v>
      </c>
      <c r="D154" s="73">
        <v>0</v>
      </c>
      <c r="E154" s="73">
        <v>0</v>
      </c>
      <c r="F154" s="73">
        <v>0</v>
      </c>
      <c r="G154" s="73">
        <f t="shared" si="36"/>
        <v>0</v>
      </c>
    </row>
    <row r="155" spans="1:7" x14ac:dyDescent="0.25">
      <c r="A155" s="83" t="s">
        <v>375</v>
      </c>
      <c r="B155" s="73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f t="shared" si="36"/>
        <v>0</v>
      </c>
    </row>
    <row r="156" spans="1:7" x14ac:dyDescent="0.25">
      <c r="A156" s="83" t="s">
        <v>376</v>
      </c>
      <c r="B156" s="73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f t="shared" si="36"/>
        <v>0</v>
      </c>
    </row>
    <row r="157" spans="1:7" x14ac:dyDescent="0.25">
      <c r="A157" s="83" t="s">
        <v>377</v>
      </c>
      <c r="B157" s="73">
        <v>0</v>
      </c>
      <c r="C157" s="73">
        <v>0</v>
      </c>
      <c r="D157" s="73">
        <v>0</v>
      </c>
      <c r="E157" s="73">
        <v>0</v>
      </c>
      <c r="F157" s="73">
        <v>0</v>
      </c>
      <c r="G157" s="73">
        <f t="shared" si="36"/>
        <v>0</v>
      </c>
    </row>
    <row r="158" spans="1:7" x14ac:dyDescent="0.25">
      <c r="A158" s="86"/>
      <c r="B158" s="87"/>
      <c r="C158" s="87"/>
      <c r="D158" s="87"/>
      <c r="E158" s="87"/>
      <c r="F158" s="87"/>
      <c r="G158" s="87"/>
    </row>
    <row r="159" spans="1:7" x14ac:dyDescent="0.25">
      <c r="A159" s="29" t="s">
        <v>379</v>
      </c>
      <c r="B159" s="88">
        <f t="shared" ref="B159:G159" si="37">B9+B84</f>
        <v>11475668.92</v>
      </c>
      <c r="C159" s="88">
        <f t="shared" si="37"/>
        <v>0</v>
      </c>
      <c r="D159" s="88">
        <f t="shared" si="37"/>
        <v>11475668.92</v>
      </c>
      <c r="E159" s="88">
        <f t="shared" si="37"/>
        <v>0</v>
      </c>
      <c r="F159" s="88">
        <f t="shared" si="37"/>
        <v>0</v>
      </c>
      <c r="G159" s="88">
        <f t="shared" si="37"/>
        <v>11475668.92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6:G26 B18:F18 C37 B28:F28 B39:G41 B38:F38 B50:G57 B48:F48 B59:G61 B58:F58 B63:G70 B62:F62 B71:F92 B94:F159 B93:C93 E93:F93 B12:G12 C11 G11 B16:G17 C13 E13:G13 C14 E14:G14 C15 F15:G15 C19 E19:G19 C20 E20:G20 C21 E21:G21 C22 E22:G22 C23 E23:G23 C24 E24:G24 C25 E25:G25 C27 E27:G27 C29 E29:G29 C30 E30:G30 C31 E31:G31 C32 E32:G32 C33 E33:G33 C34 E34:G34 C35 E35:G35 C36 E36:G36 E37:G37 B43:G47 C42 E42:G42 C49 E49:G4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3"/>
  <sheetViews>
    <sheetView showGridLines="0" zoomScale="75" zoomScaleNormal="75" workbookViewId="0">
      <selection activeCell="H1" sqref="H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380</v>
      </c>
      <c r="B1" s="177"/>
      <c r="C1" s="177"/>
      <c r="D1" s="177"/>
      <c r="E1" s="177"/>
      <c r="F1" s="177"/>
      <c r="G1" s="178"/>
    </row>
    <row r="2" spans="1:7" ht="15" customHeight="1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381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71" t="s">
        <v>4</v>
      </c>
      <c r="B7" s="173" t="s">
        <v>298</v>
      </c>
      <c r="C7" s="173"/>
      <c r="D7" s="173"/>
      <c r="E7" s="173"/>
      <c r="F7" s="173"/>
      <c r="G7" s="175" t="s">
        <v>299</v>
      </c>
    </row>
    <row r="8" spans="1:7" ht="30" x14ac:dyDescent="0.25">
      <c r="A8" s="172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4"/>
    </row>
    <row r="9" spans="1:7" ht="15.75" customHeight="1" x14ac:dyDescent="0.25">
      <c r="A9" s="26" t="s">
        <v>382</v>
      </c>
      <c r="B9" s="30">
        <f>SUM(B10:B20)</f>
        <v>11475668.92</v>
      </c>
      <c r="C9" s="30">
        <f t="shared" ref="C9:G9" si="0">SUM(C10:C20)</f>
        <v>506372.9</v>
      </c>
      <c r="D9" s="30">
        <f t="shared" si="0"/>
        <v>11982041.82</v>
      </c>
      <c r="E9" s="30">
        <f t="shared" si="0"/>
        <v>2777798.79</v>
      </c>
      <c r="F9" s="30">
        <f t="shared" si="0"/>
        <v>2777798.79</v>
      </c>
      <c r="G9" s="30">
        <f t="shared" si="0"/>
        <v>9204243.0300000012</v>
      </c>
    </row>
    <row r="10" spans="1:7" x14ac:dyDescent="0.25">
      <c r="A10" s="61" t="s">
        <v>603</v>
      </c>
      <c r="B10" s="73">
        <v>667754.4</v>
      </c>
      <c r="C10" s="73">
        <v>0</v>
      </c>
      <c r="D10" s="73">
        <v>667754.4</v>
      </c>
      <c r="E10" s="73">
        <v>116912.44</v>
      </c>
      <c r="F10" s="73">
        <v>116912.44</v>
      </c>
      <c r="G10" s="73">
        <v>550841.96</v>
      </c>
    </row>
    <row r="11" spans="1:7" x14ac:dyDescent="0.25">
      <c r="A11" s="61" t="s">
        <v>604</v>
      </c>
      <c r="B11" s="73">
        <v>383034.74</v>
      </c>
      <c r="C11" s="73">
        <v>0</v>
      </c>
      <c r="D11" s="73">
        <v>383034.74</v>
      </c>
      <c r="E11" s="73">
        <v>56892.31</v>
      </c>
      <c r="F11" s="73">
        <v>56892.31</v>
      </c>
      <c r="G11" s="73">
        <v>326142.43</v>
      </c>
    </row>
    <row r="12" spans="1:7" x14ac:dyDescent="0.25">
      <c r="A12" s="61" t="s">
        <v>605</v>
      </c>
      <c r="B12" s="73">
        <v>263928.37</v>
      </c>
      <c r="C12" s="73">
        <v>0</v>
      </c>
      <c r="D12" s="73">
        <v>263928.37</v>
      </c>
      <c r="E12" s="73">
        <v>27544.28</v>
      </c>
      <c r="F12" s="73">
        <v>27544.28</v>
      </c>
      <c r="G12" s="73">
        <v>236384.09</v>
      </c>
    </row>
    <row r="13" spans="1:7" x14ac:dyDescent="0.25">
      <c r="A13" s="61" t="s">
        <v>606</v>
      </c>
      <c r="B13" s="73">
        <v>893252.74</v>
      </c>
      <c r="C13" s="73">
        <v>0</v>
      </c>
      <c r="D13" s="73">
        <v>893252.74</v>
      </c>
      <c r="E13" s="73">
        <v>206175.2</v>
      </c>
      <c r="F13" s="73">
        <v>206175.2</v>
      </c>
      <c r="G13" s="73">
        <v>687077.54</v>
      </c>
    </row>
    <row r="14" spans="1:7" x14ac:dyDescent="0.25">
      <c r="A14" s="61" t="s">
        <v>607</v>
      </c>
      <c r="B14" s="73">
        <v>536434.46</v>
      </c>
      <c r="C14" s="73">
        <v>4136.58</v>
      </c>
      <c r="D14" s="73">
        <v>540571.04</v>
      </c>
      <c r="E14" s="73">
        <v>108779.39</v>
      </c>
      <c r="F14" s="73">
        <v>108779.39</v>
      </c>
      <c r="G14" s="73">
        <v>431791.65</v>
      </c>
    </row>
    <row r="15" spans="1:7" x14ac:dyDescent="0.25">
      <c r="A15" s="61" t="s">
        <v>608</v>
      </c>
      <c r="B15" s="73">
        <v>605336.80000000005</v>
      </c>
      <c r="C15" s="73">
        <v>68755.039999999994</v>
      </c>
      <c r="D15" s="73">
        <v>674091.84</v>
      </c>
      <c r="E15" s="73">
        <v>148349.32</v>
      </c>
      <c r="F15" s="73">
        <v>148349.32</v>
      </c>
      <c r="G15" s="73">
        <v>525742.52</v>
      </c>
    </row>
    <row r="16" spans="1:7" x14ac:dyDescent="0.25">
      <c r="A16" s="61" t="s">
        <v>609</v>
      </c>
      <c r="B16" s="73">
        <v>519730.46</v>
      </c>
      <c r="C16" s="73">
        <v>0</v>
      </c>
      <c r="D16" s="73">
        <v>519730.46</v>
      </c>
      <c r="E16" s="73">
        <v>107733.92</v>
      </c>
      <c r="F16" s="73">
        <v>107733.92</v>
      </c>
      <c r="G16" s="73">
        <v>411996.54</v>
      </c>
    </row>
    <row r="17" spans="1:7" x14ac:dyDescent="0.25">
      <c r="A17" s="61" t="s">
        <v>610</v>
      </c>
      <c r="B17" s="73">
        <v>513304.33</v>
      </c>
      <c r="C17" s="73">
        <v>0</v>
      </c>
      <c r="D17" s="73">
        <v>513304.33</v>
      </c>
      <c r="E17" s="73">
        <v>113229.57</v>
      </c>
      <c r="F17" s="73">
        <v>113229.57</v>
      </c>
      <c r="G17" s="73">
        <v>400074.76</v>
      </c>
    </row>
    <row r="18" spans="1:7" x14ac:dyDescent="0.25">
      <c r="A18" s="61" t="s">
        <v>611</v>
      </c>
      <c r="B18" s="73">
        <v>133995.74</v>
      </c>
      <c r="C18" s="73">
        <v>0</v>
      </c>
      <c r="D18" s="73">
        <v>133995.74</v>
      </c>
      <c r="E18" s="73">
        <v>29488.58</v>
      </c>
      <c r="F18" s="73">
        <v>29488.58</v>
      </c>
      <c r="G18" s="73">
        <v>104507.16</v>
      </c>
    </row>
    <row r="19" spans="1:7" x14ac:dyDescent="0.25">
      <c r="A19" s="61" t="s">
        <v>612</v>
      </c>
      <c r="B19" s="73">
        <v>415995.64</v>
      </c>
      <c r="C19" s="73">
        <v>0</v>
      </c>
      <c r="D19" s="73">
        <v>415995.64</v>
      </c>
      <c r="E19" s="73">
        <v>91549.63</v>
      </c>
      <c r="F19" s="73">
        <v>91549.63</v>
      </c>
      <c r="G19" s="73">
        <v>324446.01</v>
      </c>
    </row>
    <row r="20" spans="1:7" x14ac:dyDescent="0.25">
      <c r="A20" s="61" t="s">
        <v>614</v>
      </c>
      <c r="B20" s="73">
        <v>6542901.2400000002</v>
      </c>
      <c r="C20" s="73">
        <v>433481.28</v>
      </c>
      <c r="D20" s="73">
        <v>6976382.5199999996</v>
      </c>
      <c r="E20" s="73">
        <v>1771144.15</v>
      </c>
      <c r="F20" s="73">
        <v>1771144.15</v>
      </c>
      <c r="G20" s="73">
        <v>5205238.37</v>
      </c>
    </row>
    <row r="21" spans="1:7" x14ac:dyDescent="0.25">
      <c r="A21" s="31" t="s">
        <v>613</v>
      </c>
      <c r="B21" s="49"/>
      <c r="C21" s="49"/>
      <c r="D21" s="49"/>
      <c r="E21" s="49"/>
      <c r="F21" s="49"/>
      <c r="G21" s="49"/>
    </row>
    <row r="22" spans="1:7" x14ac:dyDescent="0.25">
      <c r="A22" s="3" t="s">
        <v>391</v>
      </c>
      <c r="B22" s="4">
        <f>SUM(B23:B30)</f>
        <v>0</v>
      </c>
      <c r="C22" s="4">
        <f t="shared" ref="C22:G22" si="1">SUM(C23:C30)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61" t="s">
        <v>383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61" t="s">
        <v>384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61" t="s">
        <v>385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61" t="s">
        <v>386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61" t="s">
        <v>387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61" t="s">
        <v>388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</row>
    <row r="29" spans="1:7" x14ac:dyDescent="0.25">
      <c r="A29" s="61" t="s">
        <v>389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</row>
    <row r="30" spans="1:7" x14ac:dyDescent="0.25">
      <c r="A30" s="61" t="s">
        <v>390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379</v>
      </c>
      <c r="B32" s="4">
        <f>SUM(B22,B9)</f>
        <v>11475668.92</v>
      </c>
      <c r="C32" s="4">
        <f t="shared" ref="C32:G32" si="2">SUM(C22,C9)</f>
        <v>506372.9</v>
      </c>
      <c r="D32" s="4">
        <f t="shared" si="2"/>
        <v>11982041.82</v>
      </c>
      <c r="E32" s="4">
        <f t="shared" si="2"/>
        <v>2777798.79</v>
      </c>
      <c r="F32" s="4">
        <f t="shared" si="2"/>
        <v>2777798.79</v>
      </c>
      <c r="G32" s="4">
        <f t="shared" si="2"/>
        <v>9204243.0300000012</v>
      </c>
    </row>
    <row r="33" spans="1:7" x14ac:dyDescent="0.25">
      <c r="A33" s="53"/>
      <c r="B33" s="53"/>
      <c r="C33" s="53"/>
      <c r="D33" s="53"/>
      <c r="E33" s="53"/>
      <c r="F33" s="53"/>
      <c r="G33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1:G22 B31:G32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1:G32 C17 C10 C11 C12 C13 C1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392</v>
      </c>
      <c r="B1" s="183"/>
      <c r="C1" s="183"/>
      <c r="D1" s="183"/>
      <c r="E1" s="183"/>
      <c r="F1" s="183"/>
      <c r="G1" s="183"/>
    </row>
    <row r="2" spans="1:7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393</v>
      </c>
      <c r="B3" s="112"/>
      <c r="C3" s="112"/>
      <c r="D3" s="112"/>
      <c r="E3" s="112"/>
      <c r="F3" s="112"/>
      <c r="G3" s="113"/>
    </row>
    <row r="4" spans="1:7" x14ac:dyDescent="0.25">
      <c r="A4" s="111" t="s">
        <v>394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71" t="s">
        <v>4</v>
      </c>
      <c r="B7" s="179" t="s">
        <v>298</v>
      </c>
      <c r="C7" s="180"/>
      <c r="D7" s="180"/>
      <c r="E7" s="180"/>
      <c r="F7" s="181"/>
      <c r="G7" s="175" t="s">
        <v>395</v>
      </c>
    </row>
    <row r="8" spans="1:7" ht="30" x14ac:dyDescent="0.25">
      <c r="A8" s="172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4"/>
    </row>
    <row r="9" spans="1:7" ht="16.5" customHeight="1" x14ac:dyDescent="0.25">
      <c r="A9" s="26" t="s">
        <v>397</v>
      </c>
      <c r="B9" s="30">
        <f>SUM(B10,B19,B27,B37)</f>
        <v>11475668.92</v>
      </c>
      <c r="C9" s="30">
        <f t="shared" ref="C9:G9" si="0">SUM(C10,C19,C27,C37)</f>
        <v>506372.9</v>
      </c>
      <c r="D9" s="30">
        <f t="shared" si="0"/>
        <v>11982041.82</v>
      </c>
      <c r="E9" s="30">
        <f t="shared" si="0"/>
        <v>2777798.79</v>
      </c>
      <c r="F9" s="30">
        <f t="shared" si="0"/>
        <v>2777798.79</v>
      </c>
      <c r="G9" s="30">
        <f t="shared" si="0"/>
        <v>9204243.0300000012</v>
      </c>
    </row>
    <row r="10" spans="1:7" ht="15" customHeight="1" x14ac:dyDescent="0.25">
      <c r="A10" s="56" t="s">
        <v>398</v>
      </c>
      <c r="B10" s="47">
        <f>SUM(B11:B18)</f>
        <v>6542901.2400000002</v>
      </c>
      <c r="C10" s="47">
        <f t="shared" ref="C10:G10" si="1">SUM(C11:C18)</f>
        <v>433481.28</v>
      </c>
      <c r="D10" s="47">
        <f t="shared" si="1"/>
        <v>6976382.5199999996</v>
      </c>
      <c r="E10" s="47">
        <f t="shared" si="1"/>
        <v>1771144.15</v>
      </c>
      <c r="F10" s="47">
        <f t="shared" si="1"/>
        <v>1771144.15</v>
      </c>
      <c r="G10" s="47">
        <f t="shared" si="1"/>
        <v>5205238.37</v>
      </c>
    </row>
    <row r="11" spans="1:7" x14ac:dyDescent="0.25">
      <c r="A11" s="75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5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5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5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5" t="s">
        <v>403</v>
      </c>
      <c r="B15" s="47">
        <v>6542901.2400000002</v>
      </c>
      <c r="C15" s="47">
        <v>433481.28</v>
      </c>
      <c r="D15" s="47">
        <v>6976382.5199999996</v>
      </c>
      <c r="E15" s="47">
        <v>1771144.15</v>
      </c>
      <c r="F15" s="47">
        <v>1771144.15</v>
      </c>
      <c r="G15" s="47">
        <v>5205238.37</v>
      </c>
    </row>
    <row r="16" spans="1:7" x14ac:dyDescent="0.25">
      <c r="A16" s="75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5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5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6" t="s">
        <v>407</v>
      </c>
      <c r="B19" s="47">
        <f>SUM(B20:B26)</f>
        <v>4932767.68</v>
      </c>
      <c r="C19" s="47">
        <f t="shared" ref="C19:G19" si="2">SUM(C20:C26)</f>
        <v>72891.62</v>
      </c>
      <c r="D19" s="47">
        <f t="shared" si="2"/>
        <v>5005659.3</v>
      </c>
      <c r="E19" s="47">
        <f t="shared" si="2"/>
        <v>1006654.64</v>
      </c>
      <c r="F19" s="47">
        <f t="shared" si="2"/>
        <v>1006654.64</v>
      </c>
      <c r="G19" s="47">
        <f t="shared" si="2"/>
        <v>3999004.66</v>
      </c>
    </row>
    <row r="20" spans="1:7" x14ac:dyDescent="0.25">
      <c r="A20" s="75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5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5" t="s">
        <v>410</v>
      </c>
      <c r="B22" s="47">
        <v>667754.4</v>
      </c>
      <c r="C22" s="47">
        <v>0</v>
      </c>
      <c r="D22" s="47">
        <v>667754.4</v>
      </c>
      <c r="E22" s="47">
        <v>116912.44</v>
      </c>
      <c r="F22" s="47">
        <v>116912.44</v>
      </c>
      <c r="G22" s="47">
        <v>550841.96</v>
      </c>
    </row>
    <row r="23" spans="1:7" x14ac:dyDescent="0.25">
      <c r="A23" s="75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5" t="s">
        <v>412</v>
      </c>
      <c r="B24" s="47">
        <v>605336.80000000005</v>
      </c>
      <c r="C24" s="47">
        <v>68755.039999999994</v>
      </c>
      <c r="D24" s="47">
        <v>674091.84</v>
      </c>
      <c r="E24" s="47">
        <v>148349.32</v>
      </c>
      <c r="F24" s="47">
        <v>148349.32</v>
      </c>
      <c r="G24" s="47">
        <v>525742.52</v>
      </c>
    </row>
    <row r="25" spans="1:7" x14ac:dyDescent="0.25">
      <c r="A25" s="75" t="s">
        <v>413</v>
      </c>
      <c r="B25" s="47">
        <v>3659676.48</v>
      </c>
      <c r="C25" s="47">
        <v>4136.58</v>
      </c>
      <c r="D25" s="47">
        <v>3663813.06</v>
      </c>
      <c r="E25" s="47">
        <v>741392.88</v>
      </c>
      <c r="F25" s="47">
        <v>741392.88</v>
      </c>
      <c r="G25" s="47">
        <v>2922420.18</v>
      </c>
    </row>
    <row r="26" spans="1:7" x14ac:dyDescent="0.25">
      <c r="A26" s="75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6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78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5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5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5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5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5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5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5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5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7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78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78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78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78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78"/>
      <c r="B42" s="51"/>
      <c r="C42" s="51"/>
      <c r="D42" s="51"/>
      <c r="E42" s="51"/>
      <c r="F42" s="51"/>
      <c r="G42" s="51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6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78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78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78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78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78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78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78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78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6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78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78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78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79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78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78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78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6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78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78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78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78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78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78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78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78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78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7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78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78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78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78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11475668.92</v>
      </c>
      <c r="C77" s="4">
        <f t="shared" ref="C77:G77" si="10">C43+C9</f>
        <v>506372.9</v>
      </c>
      <c r="D77" s="4">
        <f t="shared" si="10"/>
        <v>11982041.82</v>
      </c>
      <c r="E77" s="4">
        <f t="shared" si="10"/>
        <v>2777798.79</v>
      </c>
      <c r="F77" s="4">
        <f t="shared" si="10"/>
        <v>2777798.79</v>
      </c>
      <c r="G77" s="4">
        <f t="shared" si="10"/>
        <v>9204243.0300000012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1 B23:G23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6" t="s">
        <v>431</v>
      </c>
      <c r="B1" s="168"/>
      <c r="C1" s="168"/>
      <c r="D1" s="168"/>
      <c r="E1" s="168"/>
      <c r="F1" s="168"/>
      <c r="G1" s="169"/>
    </row>
    <row r="2" spans="1:7" x14ac:dyDescent="0.25">
      <c r="A2" s="108" t="str">
        <f>'Formato 1'!A2</f>
        <v>Sistema para el Desarrollo Integral de la Familia del Municipio de Cortazar,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x14ac:dyDescent="0.25">
      <c r="A4" s="111" t="s">
        <v>432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71" t="s">
        <v>433</v>
      </c>
      <c r="B7" s="174" t="s">
        <v>298</v>
      </c>
      <c r="C7" s="174"/>
      <c r="D7" s="174"/>
      <c r="E7" s="174"/>
      <c r="F7" s="174"/>
      <c r="G7" s="174" t="s">
        <v>299</v>
      </c>
    </row>
    <row r="8" spans="1:7" ht="30" x14ac:dyDescent="0.25">
      <c r="A8" s="172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4"/>
    </row>
    <row r="9" spans="1:7" ht="15.75" customHeight="1" x14ac:dyDescent="0.25">
      <c r="A9" s="26" t="s">
        <v>434</v>
      </c>
      <c r="B9" s="117">
        <f>SUM(B10,B11,B12,B15,B16,B19)</f>
        <v>7929888.5</v>
      </c>
      <c r="C9" s="117">
        <f t="shared" ref="C9:G9" si="0">SUM(C10,C11,C12,C15,C16,C19)</f>
        <v>-12395.29</v>
      </c>
      <c r="D9" s="117">
        <f t="shared" si="0"/>
        <v>7917493.21</v>
      </c>
      <c r="E9" s="117">
        <f t="shared" si="0"/>
        <v>1565626.87</v>
      </c>
      <c r="F9" s="117">
        <f t="shared" si="0"/>
        <v>1565626.87</v>
      </c>
      <c r="G9" s="117">
        <f t="shared" si="0"/>
        <v>6351866.3399999999</v>
      </c>
    </row>
    <row r="10" spans="1:7" x14ac:dyDescent="0.25">
      <c r="A10" s="56" t="s">
        <v>435</v>
      </c>
      <c r="B10" s="73">
        <v>7929888.5</v>
      </c>
      <c r="C10" s="73">
        <v>-12395.29</v>
      </c>
      <c r="D10" s="73">
        <v>7917493.21</v>
      </c>
      <c r="E10" s="73">
        <v>1565626.87</v>
      </c>
      <c r="F10" s="73">
        <v>1565626.87</v>
      </c>
      <c r="G10" s="74">
        <f>D10-E10</f>
        <v>6351866.3399999999</v>
      </c>
    </row>
    <row r="11" spans="1:7" ht="15.75" customHeight="1" x14ac:dyDescent="0.25">
      <c r="A11" s="56" t="s">
        <v>436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f t="shared" ref="G11:G19" si="1">D11-E11</f>
        <v>0</v>
      </c>
    </row>
    <row r="12" spans="1:7" x14ac:dyDescent="0.25">
      <c r="A12" s="56" t="s">
        <v>437</v>
      </c>
      <c r="B12" s="74">
        <f>B13+B14</f>
        <v>0</v>
      </c>
      <c r="C12" s="74">
        <f t="shared" ref="C12:G12" si="2">C13+C14</f>
        <v>0</v>
      </c>
      <c r="D12" s="74">
        <f t="shared" si="2"/>
        <v>0</v>
      </c>
      <c r="E12" s="74">
        <f t="shared" si="2"/>
        <v>0</v>
      </c>
      <c r="F12" s="74">
        <f t="shared" si="2"/>
        <v>0</v>
      </c>
      <c r="G12" s="74">
        <f t="shared" si="2"/>
        <v>0</v>
      </c>
    </row>
    <row r="13" spans="1:7" x14ac:dyDescent="0.25">
      <c r="A13" s="75" t="s">
        <v>438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f t="shared" si="1"/>
        <v>0</v>
      </c>
    </row>
    <row r="14" spans="1:7" x14ac:dyDescent="0.25">
      <c r="A14" s="75" t="s">
        <v>439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f t="shared" si="1"/>
        <v>0</v>
      </c>
    </row>
    <row r="15" spans="1:7" x14ac:dyDescent="0.25">
      <c r="A15" s="56" t="s">
        <v>440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f t="shared" si="1"/>
        <v>0</v>
      </c>
    </row>
    <row r="16" spans="1:7" ht="30" x14ac:dyDescent="0.25">
      <c r="A16" s="57" t="s">
        <v>441</v>
      </c>
      <c r="B16" s="74">
        <f>B17+B18</f>
        <v>0</v>
      </c>
      <c r="C16" s="74">
        <f t="shared" ref="C16:G16" si="3">C17+C18</f>
        <v>0</v>
      </c>
      <c r="D16" s="74">
        <f t="shared" si="3"/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</row>
    <row r="17" spans="1:7" x14ac:dyDescent="0.25">
      <c r="A17" s="75" t="s">
        <v>442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1"/>
        <v>0</v>
      </c>
    </row>
    <row r="18" spans="1:7" x14ac:dyDescent="0.25">
      <c r="A18" s="75" t="s">
        <v>443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f t="shared" si="1"/>
        <v>0</v>
      </c>
    </row>
    <row r="19" spans="1:7" x14ac:dyDescent="0.25">
      <c r="A19" s="56" t="s">
        <v>444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f t="shared" si="1"/>
        <v>0</v>
      </c>
    </row>
    <row r="20" spans="1:7" x14ac:dyDescent="0.25">
      <c r="A20" s="45"/>
      <c r="B20" s="76"/>
      <c r="C20" s="76"/>
      <c r="D20" s="76"/>
      <c r="E20" s="76"/>
      <c r="F20" s="76"/>
      <c r="G20" s="76"/>
    </row>
    <row r="21" spans="1:7" x14ac:dyDescent="0.25">
      <c r="A21" s="34" t="s">
        <v>445</v>
      </c>
      <c r="B21" s="117">
        <f>SUM(B22,B23,B24,B27,B28,B31)</f>
        <v>0</v>
      </c>
      <c r="C21" s="117">
        <f t="shared" ref="C21:F21" si="4">SUM(C22,C23,C24,C27,C28,C31)</f>
        <v>0</v>
      </c>
      <c r="D21" s="117">
        <f t="shared" si="4"/>
        <v>0</v>
      </c>
      <c r="E21" s="117">
        <f t="shared" si="4"/>
        <v>0</v>
      </c>
      <c r="F21" s="117">
        <f t="shared" si="4"/>
        <v>0</v>
      </c>
      <c r="G21" s="117">
        <f>SUM(G22,G23,G24,G27,G28,G31)</f>
        <v>0</v>
      </c>
    </row>
    <row r="22" spans="1:7" x14ac:dyDescent="0.25">
      <c r="A22" s="56" t="s">
        <v>435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4">
        <f t="shared" ref="G22:G31" si="5">D22-E22</f>
        <v>0</v>
      </c>
    </row>
    <row r="23" spans="1:7" x14ac:dyDescent="0.25">
      <c r="A23" s="56" t="s">
        <v>436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f t="shared" si="5"/>
        <v>0</v>
      </c>
    </row>
    <row r="24" spans="1:7" x14ac:dyDescent="0.25">
      <c r="A24" s="56" t="s">
        <v>437</v>
      </c>
      <c r="B24" s="74">
        <f t="shared" ref="B24:G24" si="6">B25+B26</f>
        <v>0</v>
      </c>
      <c r="C24" s="74">
        <f t="shared" si="6"/>
        <v>0</v>
      </c>
      <c r="D24" s="74">
        <f t="shared" si="6"/>
        <v>0</v>
      </c>
      <c r="E24" s="74">
        <f t="shared" si="6"/>
        <v>0</v>
      </c>
      <c r="F24" s="74">
        <f t="shared" si="6"/>
        <v>0</v>
      </c>
      <c r="G24" s="74">
        <f t="shared" si="6"/>
        <v>0</v>
      </c>
    </row>
    <row r="25" spans="1:7" x14ac:dyDescent="0.25">
      <c r="A25" s="75" t="s">
        <v>438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5"/>
        <v>0</v>
      </c>
    </row>
    <row r="26" spans="1:7" x14ac:dyDescent="0.25">
      <c r="A26" s="75" t="s">
        <v>439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5"/>
        <v>0</v>
      </c>
    </row>
    <row r="27" spans="1:7" x14ac:dyDescent="0.25">
      <c r="A27" s="56" t="s">
        <v>440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f t="shared" si="5"/>
        <v>0</v>
      </c>
    </row>
    <row r="28" spans="1:7" ht="30" x14ac:dyDescent="0.25">
      <c r="A28" s="57" t="s">
        <v>441</v>
      </c>
      <c r="B28" s="74">
        <f t="shared" ref="B28:G28" si="7">B29+B30</f>
        <v>0</v>
      </c>
      <c r="C28" s="74">
        <f t="shared" si="7"/>
        <v>0</v>
      </c>
      <c r="D28" s="74">
        <f t="shared" si="7"/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</row>
    <row r="29" spans="1:7" x14ac:dyDescent="0.25">
      <c r="A29" s="75" t="s">
        <v>442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f t="shared" si="5"/>
        <v>0</v>
      </c>
    </row>
    <row r="30" spans="1:7" x14ac:dyDescent="0.25">
      <c r="A30" s="75" t="s">
        <v>443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f t="shared" si="5"/>
        <v>0</v>
      </c>
    </row>
    <row r="31" spans="1:7" x14ac:dyDescent="0.25">
      <c r="A31" s="56" t="s">
        <v>444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f t="shared" si="5"/>
        <v>0</v>
      </c>
    </row>
    <row r="32" spans="1:7" x14ac:dyDescent="0.25">
      <c r="A32" s="45"/>
      <c r="B32" s="76"/>
      <c r="C32" s="76"/>
      <c r="D32" s="76"/>
      <c r="E32" s="76"/>
      <c r="F32" s="76"/>
      <c r="G32" s="76"/>
    </row>
    <row r="33" spans="1:7" ht="14.45" customHeight="1" x14ac:dyDescent="0.25">
      <c r="A33" s="3" t="s">
        <v>446</v>
      </c>
      <c r="B33" s="117">
        <f>B21+B9</f>
        <v>7929888.5</v>
      </c>
      <c r="C33" s="117">
        <f t="shared" ref="C33:G33" si="8">C21+C9</f>
        <v>-12395.29</v>
      </c>
      <c r="D33" s="117">
        <f t="shared" si="8"/>
        <v>7917493.21</v>
      </c>
      <c r="E33" s="117">
        <f t="shared" si="8"/>
        <v>1565626.87</v>
      </c>
      <c r="F33" s="117">
        <f t="shared" si="8"/>
        <v>1565626.87</v>
      </c>
      <c r="G33" s="117">
        <f t="shared" si="8"/>
        <v>6351866.3399999999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cp:lastPrinted>2024-03-20T14:35:03Z</cp:lastPrinted>
  <dcterms:created xsi:type="dcterms:W3CDTF">2023-03-16T22:14:51Z</dcterms:created>
  <dcterms:modified xsi:type="dcterms:W3CDTF">2024-04-25T19:34:30Z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