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ocuments\2025\SIRET\2\"/>
    </mc:Choice>
  </mc:AlternateContent>
  <bookViews>
    <workbookView xWindow="0" yWindow="0" windowWidth="19200" windowHeight="6315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9" i="59" l="1"/>
  <c r="C98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48" i="60"/>
  <c r="C39" i="60"/>
  <c r="C30" i="60"/>
  <c r="E15" i="61" l="1"/>
  <c r="C44" i="62"/>
  <c r="E21" i="62"/>
  <c r="C66" i="62"/>
  <c r="C49" i="62" s="1"/>
  <c r="D66" i="62"/>
  <c r="D49" i="62" s="1"/>
  <c r="D145" i="62" s="1"/>
  <c r="C94" i="60"/>
  <c r="E94" i="60" s="1"/>
  <c r="C145" i="62" l="1"/>
  <c r="E48" i="62" s="1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F76" i="59" s="1"/>
  <c r="E64" i="59"/>
  <c r="D64" i="59"/>
  <c r="C64" i="59"/>
  <c r="E56" i="59"/>
  <c r="D56" i="59"/>
  <c r="C56" i="59"/>
  <c r="F56" i="59" l="1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<sst xmlns="http://schemas.openxmlformats.org/spreadsheetml/2006/main" count="860" uniqueCount="604">
  <si>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</si>
  <si>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</si>
  <si>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</si>
  <si>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</si>
  <si>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</si>
  <si>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</si>
  <si>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</si>
  <si>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</si>
  <si>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</si>
  <si>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</si>
  <si>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</si>
  <si>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</si>
  <si>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</si>
  <si>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</si>
  <si>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</si>
  <si>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</si>
  <si>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</si>
  <si>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</si>
  <si>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</si>
  <si>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</si>
  <si>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</si>
  <si>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</si>
  <si>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</si>
  <si>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</si>
  <si>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</si>
  <si>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</si>
  <si>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</si>
  <si>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</si>
  <si>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</si>
  <si>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</si>
  <si>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</si>
  <si>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</si>
  <si>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</si>
  <si>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</si>
  <si>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</si>
  <si>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</si>
  <si>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</si>
  <si>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</si>
  <si>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</si>
  <si>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</si>
  <si>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</si>
  <si>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</si>
  <si>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</si>
  <si>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</si>
  <si>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</si>
  <si>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</si>
  <si>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</si>
  <si>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</si>
  <si>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</si>
  <si>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</si>
  <si>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</si>
  <si>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</si>
  <si>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</si>
  <si>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</si>
  <si>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</si>
  <si>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</si>
  <si>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</si>
  <si>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</si>
  <si>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</si>
  <si>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</si>
  <si>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</si>
  <si>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</si>
  <si>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</si>
  <si>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</si>
  <si>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</si>
  <si>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</si>
  <si>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</si>
  <si>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</si>
  <si>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</si>
  <si>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</si>
  <si>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</si>
  <si>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</si>
  <si>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</si>
  <si>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</si>
  <si>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</si>
  <si>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</si>
  <si>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</si>
  <si>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</si>
  <si>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</si>
  <si>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</si>
  <si>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</si>
  <si>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</si>
  <si>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</si>
  <si>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</si>
  <si>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</si>
  <si>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</si>
  <si>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</si>
  <si>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</si>
  <si>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</si>
  <si>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</si>
  <si>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</si>
  <si>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</si>
  <si>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</si>
  <si>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</si>
  <si>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</si>
  <si>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</si>
  <si>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</si>
  <si>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</si>
  <si>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</si>
  <si>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</si>
  <si>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</si>
  <si>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</si>
  <si>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</si>
  <si>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</si>
  <si>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</si>
  <si>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</si>
  <si>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</si>
  <si>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</si>
  <si>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</si>
  <si>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</si>
  <si>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</si>
  <si>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</si>
  <si>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</si>
  <si>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</si>
  <si>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</si>
  <si>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</si>
  <si>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</si>
  <si>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</si>
  <si>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</si>
  <si>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</si>
  <si>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</si>
  <si>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</si>
  <si>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</si>
  <si>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</si>
  <si>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</si>
  <si>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</si>
  <si>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</si>
  <si>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</si>
  <si>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</si>
  <si>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</si>
  <si>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</si>
  <si>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</si>
  <si>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</si>
  <si>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</si>
  <si>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</si>
  <si>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</si>
  <si>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</si>
  <si>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</si>
  <si>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</si>
  <si>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</si>
  <si>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</si>
  <si>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</si>
  <si>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</si>
  <si>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</si>
  <si>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</si>
  <si>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</si>
  <si>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</si>
  <si>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</si>
  <si>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</si>
  <si>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</si>
  <si>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</si>
  <si>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</si>
  <si>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</si>
  <si>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</si>
  <si>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</si>
  <si>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</si>
  <si>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</si>
  <si>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</si>
  <si>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</si>
  <si>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</si>
  <si>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</si>
  <si>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</si>
  <si>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</si>
  <si>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</si>
  <si>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</si>
  <si>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</si>
  <si>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</si>
  <si>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</si>
  <si>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</si>
  <si>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</si>
  <si>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</si>
  <si>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</si>
  <si>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</si>
  <si>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</si>
  <si>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</si>
  <si>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</si>
  <si>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</si>
  <si>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</si>
  <si>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</si>
  <si>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</si>
  <si>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</si>
  <si>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</si>
  <si>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</si>
  <si>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</si>
  <si>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</si>
  <si>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</si>
  <si>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</si>
  <si>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</si>
  <si>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</si>
  <si>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</si>
  <si>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</si>
  <si>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</si>
  <si>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</si>
  <si>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</si>
  <si>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</si>
  <si>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</si>
  <si>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</si>
  <si>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</si>
  <si>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</si>
  <si>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</si>
  <si>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</si>
  <si>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</si>
  <si>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</si>
  <si>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</si>
  <si>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</si>
  <si>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</si>
  <si>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</si>
  <si>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</si>
  <si>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</si>
  <si>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</si>
  <si>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</si>
  <si>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</si>
  <si>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</si>
  <si>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</si>
  <si>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</si>
  <si>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</si>
  <si>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</si>
  <si>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</si>
  <si>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</si>
  <si>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</si>
  <si>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</si>
  <si>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</si>
  <si>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</si>
  <si>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</si>
  <si>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</si>
  <si>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</si>
  <si>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</si>
  <si>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</si>
  <si>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</si>
  <si>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</si>
  <si>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</si>
  <si>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</si>
  <si>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</si>
  <si>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</si>
  <si>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</si>
  <si>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</si>
  <si>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</si>
  <si>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</si>
  <si>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</si>
  <si>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</si>
  <si>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</si>
  <si>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</si>
  <si>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</si>
  <si>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</si>
  <si>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</si>
  <si>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</si>
  <si>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</si>
  <si>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</si>
  <si>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</si>
  <si>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</si>
  <si>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</si>
  <si>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</si>
  <si>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</si>
  <si>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</si>
  <si>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</si>
  <si>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</si>
  <si>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</si>
  <si>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</si>
  <si>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</si>
  <si>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</si>
  <si>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</si>
  <si>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</si>
  <si>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</si>
  <si>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</si>
  <si>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</si>
  <si>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</si>
  <si>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</si>
  <si>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</si>
  <si>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</si>
  <si>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</si>
  <si>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</si>
  <si>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</si>
  <si>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</si>
  <si>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</si>
  <si>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</si>
  <si>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</si>
  <si>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</si>
  <si>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</si>
  <si>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</si>
  <si>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</si>
  <si>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</si>
  <si>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</si>
  <si>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</si>
  <si>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</si>
  <si>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</si>
  <si>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</si>
  <si>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</si>
  <si>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</si>
  <si>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</si>
  <si>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</si>
  <si>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</si>
  <si>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</si>
  <si>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</si>
  <si>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</si>
  <si>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</si>
  <si>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</si>
  <si>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</si>
  <si>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</si>
  <si>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</si>
  <si>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</si>
  <si>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</si>
  <si>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</si>
  <si>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</si>
  <si>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</si>
  <si>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</si>
  <si>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</si>
  <si>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</si>
  <si>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</si>
  <si>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</si>
  <si>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</si>
  <si>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</si>
  <si>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</si>
  <si>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</si>
  <si>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</si>
  <si>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</si>
  <si>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</si>
  <si>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</si>
  <si>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</si>
  <si>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</si>
  <si>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</si>
  <si>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</si>
  <si>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</si>
  <si>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</si>
  <si>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</si>
  <si>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</si>
  <si>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</si>
  <si>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</si>
  <si>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</si>
  <si>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</si>
  <si>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</si>
  <si>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</si>
  <si>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</si>
  <si>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</si>
  <si>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</si>
  <si>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</si>
  <si>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</si>
  <si>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</si>
  <si>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</si>
  <si>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</si>
  <si>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</si>
  <si>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</si>
  <si>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</si>
  <si>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</si>
  <si>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</si>
  <si>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</si>
  <si>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</si>
  <si>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</si>
  <si>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</si>
  <si>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</si>
  <si>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</si>
  <si>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</si>
  <si>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</si>
  <si>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</si>
  <si>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</si>
  <si>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</si>
  <si>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</si>
  <si>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</si>
  <si>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</si>
  <si>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</si>
  <si>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</si>
  <si>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</si>
  <si>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</si>
  <si>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</si>
  <si>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</si>
  <si>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</si>
  <si>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</si>
  <si>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</si>
  <si>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</si>
  <si>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</si>
  <si>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</si>
  <si>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</si>
  <si>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</si>
  <si>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</si>
  <si>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</si>
  <si>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</si>
  <si>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</si>
  <si>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</si>
  <si>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</si>
  <si>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</si>
  <si>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</si>
  <si>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</si>
  <si>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</si>
  <si>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</si>
  <si>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</si>
  <si>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</si>
  <si>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</si>
  <si>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</si>
  <si>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</si>
  <si>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</si>
  <si>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</si>
  <si>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</si>
  <si>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</si>
  <si>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</si>
  <si>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</si>
  <si>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</si>
  <si>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</si>
  <si>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</si>
  <si>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</si>
  <si>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</si>
  <si>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</si>
  <si>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</si>
  <si>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</si>
  <si>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</si>
  <si>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</si>
  <si>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</si>
  <si>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</si>
  <si>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</si>
  <si>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</si>
  <si>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</si>
  <si>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</si>
  <si>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</si>
  <si>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</si>
  <si>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</si>
  <si>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</si>
  <si>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</si>
  <si>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</si>
  <si>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</si>
  <si>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</si>
  <si>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</si>
  <si>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</si>
  <si>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</si>
  <si>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</si>
  <si>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</si>
  <si>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</si>
  <si>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</si>
  <si>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</si>
  <si>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</si>
  <si>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</si>
  <si>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</si>
  <si>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</si>
  <si>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</si>
  <si>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</si>
  <si>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</si>
  <si>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</si>
  <si>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</si>
  <si>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</si>
  <si>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</si>
  <si>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</si>
  <si>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</si>
  <si>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</si>
  <si>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</si>
  <si>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</si>
  <si>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</si>
  <si>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</si>
  <si>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</si>
  <si>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</si>
  <si>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</si>
  <si>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</si>
  <si>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</si>
  <si>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</si>
  <si>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</si>
  <si>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</si>
  <si>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</si>
  <si>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</si>
  <si>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</si>
  <si>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</si>
  <si>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</si>
  <si>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</si>
  <si>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</si>
  <si>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</si>
  <si>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</si>
  <si>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</si>
  <si>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</si>
  <si>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</si>
  <si>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</si>
  <si>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</si>
  <si>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</si>
  <si>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</si>
  <si>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</si>
  <si>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</si>
  <si>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</si>
  <si>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</si>
  <si>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</si>
  <si>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</si>
  <si>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</si>
  <si>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</si>
  <si>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</si>
  <si>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</si>
  <si>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</si>
  <si>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</si>
  <si>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</si>
  <si>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</si>
  <si>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</si>
  <si>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</si>
  <si>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</si>
  <si>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</si>
  <si>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</si>
  <si>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</si>
  <si>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</si>
  <si>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</si>
  <si>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</si>
  <si>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</si>
  <si>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</si>
  <si>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</si>
  <si>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</si>
  <si>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</si>
  <si>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</si>
  <si>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</si>
  <si>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</si>
  <si>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</si>
  <si>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</si>
  <si>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</si>
  <si>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</si>
  <si>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</si>
  <si>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</si>
  <si>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</si>
  <si>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</si>
  <si>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</si>
  <si>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</si>
  <si>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</si>
  <si>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</si>
  <si>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</si>
  <si>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</si>
  <si>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</si>
  <si>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</si>
  <si>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</si>
  <si>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</si>
  <si>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</si>
  <si>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</si>
  <si>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</si>
  <si>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</si>
  <si>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</si>
  <si>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</si>
  <si>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</si>
  <si>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</si>
  <si>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</si>
  <si>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</si>
  <si>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</si>
  <si>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</si>
  <si>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</si>
  <si>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</si>
  <si>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</si>
  <si>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</si>
  <si>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</si>
  <si>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</si>
  <si>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</si>
  <si>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</si>
  <si>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</si>
  <si>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</si>
  <si>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</si>
  <si>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</si>
  <si>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</si>
  <si>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</si>
  <si>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</si>
  <si>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</si>
  <si>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</si>
  <si>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</si>
  <si>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</si>
  <si>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</si>
  <si>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</si>
  <si>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</si>
  <si>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</si>
  <si>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</si>
  <si>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</si>
  <si>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</si>
  <si>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</si>
  <si>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</si>
  <si>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</si>
  <si>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</si>
  <si>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</si>
  <si>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</si>
  <si>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</si>
  <si>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</si>
  <si>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</si>
  <si>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</si>
  <si>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</si>
  <si>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</si>
  <si>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</si>
  <si>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</si>
  <si>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</si>
  <si>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</si>
  <si>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</si>
  <si>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</si>
  <si>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</si>
  <si>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</si>
  <si>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</si>
  <si>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</si>
  <si>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</si>
  <si>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</si>
  <si>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</si>
  <si>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</si>
  <si>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</si>
  <si>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</si>
  <si>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</si>
  <si>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</si>
  <si>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</si>
  <si>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</si>
  <si>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</si>
  <si>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</si>
  <si>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</si>
  <si>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</si>
  <si>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</si>
  <si>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</si>
  <si>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</si>
  <si>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</si>
  <si>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</si>
  <si>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</si>
  <si>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</si>
  <si>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</si>
  <si>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</si>
  <si>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</si>
  <si>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</si>
  <si>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Sistema para el Desarrollo Integral de la Familia del Municipio de Cortázar,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</si>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</sst>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2667000</xdr:colOff>
      <xdr:row>47</xdr:row>
      <xdr:rowOff>123825</xdr:rowOff>
    </xdr:from>
    <xdr:to>
      <xdr:col>3</xdr:col>
      <xdr:colOff>142875</xdr:colOff>
      <xdr:row>54</xdr:row>
      <xdr:rowOff>76201</xdr:rowOff>
    </xdr:to>
    <xdr:sp macro="" textlink="">
      <xdr:nvSpPr>
        <xdr:cNvPr id="2" name="CuadroTexto 1"/>
        <xdr:cNvSpPr txBox="1"/>
      </xdr:nvSpPr>
      <xdr:spPr>
        <a:xfrm>
          <a:off x="3638550" y="712470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171450</xdr:colOff>
      <xdr:row>47</xdr:row>
      <xdr:rowOff>104775</xdr:rowOff>
    </xdr:from>
    <xdr:to>
      <xdr:col>1</xdr:col>
      <xdr:colOff>1714500</xdr:colOff>
      <xdr:row>54</xdr:row>
      <xdr:rowOff>1</xdr:rowOff>
    </xdr:to>
    <xdr:sp macro="" textlink="">
      <xdr:nvSpPr>
        <xdr:cNvPr id="3" name="CuadroTexto 4"/>
        <xdr:cNvSpPr txBox="1"/>
      </xdr:nvSpPr>
      <xdr:spPr>
        <a:xfrm>
          <a:off x="171450" y="7105650"/>
          <a:ext cx="2514600" cy="895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4171950</xdr:colOff>
      <xdr:row>216</xdr:row>
      <xdr:rowOff>57150</xdr:rowOff>
    </xdr:from>
    <xdr:to>
      <xdr:col>3</xdr:col>
      <xdr:colOff>533400</xdr:colOff>
      <xdr:row>223</xdr:row>
      <xdr:rowOff>9526</xdr:rowOff>
    </xdr:to>
    <xdr:sp macro="" textlink="">
      <xdr:nvSpPr>
        <xdr:cNvPr id="2" name="CuadroTexto 1"/>
        <xdr:cNvSpPr txBox="1"/>
      </xdr:nvSpPr>
      <xdr:spPr>
        <a:xfrm>
          <a:off x="4838700" y="3329940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180975</xdr:colOff>
      <xdr:row>216</xdr:row>
      <xdr:rowOff>85725</xdr:rowOff>
    </xdr:from>
    <xdr:to>
      <xdr:col>1</xdr:col>
      <xdr:colOff>2400300</xdr:colOff>
      <xdr:row>223</xdr:row>
      <xdr:rowOff>38101</xdr:rowOff>
    </xdr:to>
    <xdr:sp macro="" textlink="">
      <xdr:nvSpPr>
        <xdr:cNvPr id="3" name="CuadroTexto 4"/>
        <xdr:cNvSpPr txBox="1"/>
      </xdr:nvSpPr>
      <xdr:spPr>
        <a:xfrm>
          <a:off x="180975" y="33327975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</xdr:colOff>
      <xdr:row>175</xdr:row>
      <xdr:rowOff>136525</xdr:rowOff>
    </xdr:from>
    <xdr:to>
      <xdr:col>4</xdr:col>
      <xdr:colOff>571500</xdr:colOff>
      <xdr:row>182</xdr:row>
      <xdr:rowOff>88901</xdr:rowOff>
    </xdr:to>
    <xdr:sp macro="" textlink="">
      <xdr:nvSpPr>
        <xdr:cNvPr id="4" name="CuadroTexto 1"/>
        <xdr:cNvSpPr txBox="1"/>
      </xdr:nvSpPr>
      <xdr:spPr>
        <a:xfrm>
          <a:off x="4972050" y="2552065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161925</xdr:colOff>
      <xdr:row>176</xdr:row>
      <xdr:rowOff>22225</xdr:rowOff>
    </xdr:from>
    <xdr:to>
      <xdr:col>1</xdr:col>
      <xdr:colOff>2381250</xdr:colOff>
      <xdr:row>182</xdr:row>
      <xdr:rowOff>117476</xdr:rowOff>
    </xdr:to>
    <xdr:sp macro="" textlink="">
      <xdr:nvSpPr>
        <xdr:cNvPr id="5" name="CuadroTexto 4"/>
        <xdr:cNvSpPr txBox="1"/>
      </xdr:nvSpPr>
      <xdr:spPr>
        <a:xfrm>
          <a:off x="161925" y="25549225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33</xdr:row>
      <xdr:rowOff>28575</xdr:rowOff>
    </xdr:from>
    <xdr:to>
      <xdr:col>4</xdr:col>
      <xdr:colOff>647700</xdr:colOff>
      <xdr:row>39</xdr:row>
      <xdr:rowOff>123826</xdr:rowOff>
    </xdr:to>
    <xdr:sp macro="" textlink="">
      <xdr:nvSpPr>
        <xdr:cNvPr id="2" name="CuadroTexto 1"/>
        <xdr:cNvSpPr txBox="1"/>
      </xdr:nvSpPr>
      <xdr:spPr>
        <a:xfrm>
          <a:off x="4219575" y="512445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47625</xdr:colOff>
      <xdr:row>33</xdr:row>
      <xdr:rowOff>9525</xdr:rowOff>
    </xdr:from>
    <xdr:to>
      <xdr:col>1</xdr:col>
      <xdr:colOff>2266950</xdr:colOff>
      <xdr:row>39</xdr:row>
      <xdr:rowOff>104776</xdr:rowOff>
    </xdr:to>
    <xdr:sp macro="" textlink="">
      <xdr:nvSpPr>
        <xdr:cNvPr id="3" name="CuadroTexto 4"/>
        <xdr:cNvSpPr txBox="1"/>
      </xdr:nvSpPr>
      <xdr:spPr>
        <a:xfrm>
          <a:off x="47625" y="5105400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3810000</xdr:colOff>
      <xdr:row>149</xdr:row>
      <xdr:rowOff>85725</xdr:rowOff>
    </xdr:from>
    <xdr:to>
      <xdr:col>4</xdr:col>
      <xdr:colOff>390525</xdr:colOff>
      <xdr:row>156</xdr:row>
      <xdr:rowOff>38101</xdr:rowOff>
    </xdr:to>
    <xdr:sp macro="" textlink="">
      <xdr:nvSpPr>
        <xdr:cNvPr id="2" name="CuadroTexto 1"/>
        <xdr:cNvSpPr txBox="1"/>
      </xdr:nvSpPr>
      <xdr:spPr>
        <a:xfrm>
          <a:off x="4476750" y="2175510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600075</xdr:colOff>
      <xdr:row>149</xdr:row>
      <xdr:rowOff>104775</xdr:rowOff>
    </xdr:from>
    <xdr:to>
      <xdr:col>1</xdr:col>
      <xdr:colOff>2819400</xdr:colOff>
      <xdr:row>156</xdr:row>
      <xdr:rowOff>57151</xdr:rowOff>
    </xdr:to>
    <xdr:sp macro="" textlink="">
      <xdr:nvSpPr>
        <xdr:cNvPr id="3" name="CuadroTexto 4"/>
        <xdr:cNvSpPr txBox="1"/>
      </xdr:nvSpPr>
      <xdr:spPr>
        <a:xfrm>
          <a:off x="600075" y="21774150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3190875</xdr:colOff>
      <xdr:row>24</xdr:row>
      <xdr:rowOff>133350</xdr:rowOff>
    </xdr:from>
    <xdr:to>
      <xdr:col>3</xdr:col>
      <xdr:colOff>742950</xdr:colOff>
      <xdr:row>31</xdr:row>
      <xdr:rowOff>85726</xdr:rowOff>
    </xdr:to>
    <xdr:sp macro="" textlink="">
      <xdr:nvSpPr>
        <xdr:cNvPr id="2" name="CuadroTexto 1"/>
        <xdr:cNvSpPr txBox="1"/>
      </xdr:nvSpPr>
      <xdr:spPr>
        <a:xfrm>
          <a:off x="3419475" y="3990975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66675</xdr:colOff>
      <xdr:row>24</xdr:row>
      <xdr:rowOff>133350</xdr:rowOff>
    </xdr:from>
    <xdr:to>
      <xdr:col>1</xdr:col>
      <xdr:colOff>2724150</xdr:colOff>
      <xdr:row>31</xdr:row>
      <xdr:rowOff>85726</xdr:rowOff>
    </xdr:to>
    <xdr:sp macro="" textlink="">
      <xdr:nvSpPr>
        <xdr:cNvPr id="3" name="CuadroTexto 4"/>
        <xdr:cNvSpPr txBox="1"/>
      </xdr:nvSpPr>
      <xdr:spPr>
        <a:xfrm>
          <a:off x="66675" y="3990975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2943225</xdr:colOff>
      <xdr:row>43</xdr:row>
      <xdr:rowOff>104775</xdr:rowOff>
    </xdr:from>
    <xdr:to>
      <xdr:col>3</xdr:col>
      <xdr:colOff>561975</xdr:colOff>
      <xdr:row>50</xdr:row>
      <xdr:rowOff>57151</xdr:rowOff>
    </xdr:to>
    <xdr:sp macro="" textlink="">
      <xdr:nvSpPr>
        <xdr:cNvPr id="2" name="CuadroTexto 1"/>
        <xdr:cNvSpPr txBox="1"/>
      </xdr:nvSpPr>
      <xdr:spPr>
        <a:xfrm>
          <a:off x="3181350" y="666750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85725</xdr:colOff>
      <xdr:row>43</xdr:row>
      <xdr:rowOff>114300</xdr:rowOff>
    </xdr:from>
    <xdr:to>
      <xdr:col>1</xdr:col>
      <xdr:colOff>2733675</xdr:colOff>
      <xdr:row>50</xdr:row>
      <xdr:rowOff>66676</xdr:rowOff>
    </xdr:to>
    <xdr:sp macro="" textlink="">
      <xdr:nvSpPr>
        <xdr:cNvPr id="3" name="CuadroTexto 4"/>
        <xdr:cNvSpPr txBox="1"/>
      </xdr:nvSpPr>
      <xdr:spPr>
        <a:xfrm>
          <a:off x="85725" y="6677025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4178300</xdr:colOff>
      <xdr:row>60</xdr:row>
      <xdr:rowOff>20515</xdr:rowOff>
    </xdr:from>
    <xdr:to>
      <xdr:col>3</xdr:col>
      <xdr:colOff>1384789</xdr:colOff>
      <xdr:row>66</xdr:row>
      <xdr:rowOff>93786</xdr:rowOff>
    </xdr:to>
    <xdr:sp macro="" textlink="">
      <xdr:nvSpPr>
        <xdr:cNvPr id="2" name="CuadroTexto 1"/>
        <xdr:cNvSpPr txBox="1"/>
      </xdr:nvSpPr>
      <xdr:spPr>
        <a:xfrm>
          <a:off x="4849935" y="9105900"/>
          <a:ext cx="2933700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CONTADOR DEL SMDIF</a:t>
          </a:r>
          <a:endParaRPr lang="es-MX" sz="1100"/>
        </a:p>
        <a:p>
          <a:pPr algn="ctr"/>
          <a:r>
            <a:rPr lang="es-MX" sz="1100"/>
            <a:t>CP. ANAYELI ARRIAGA</a:t>
          </a:r>
          <a:r>
            <a:rPr lang="es-MX" sz="1100" baseline="0"/>
            <a:t> RODRIGUEZ</a:t>
          </a:r>
        </a:p>
      </xdr:txBody>
    </xdr:sp>
    <xdr:clientData/>
  </xdr:twoCellAnchor>
  <xdr:twoCellAnchor editAs="oneCell">
    <xdr:from>
      <xdr:col>0</xdr:col>
      <xdr:colOff>102089</xdr:colOff>
      <xdr:row>60</xdr:row>
      <xdr:rowOff>244</xdr:rowOff>
    </xdr:from>
    <xdr:to>
      <xdr:col>1</xdr:col>
      <xdr:colOff>2316529</xdr:colOff>
      <xdr:row>66</xdr:row>
      <xdr:rowOff>73515</xdr:rowOff>
    </xdr:to>
    <xdr:sp macro="" textlink="">
      <xdr:nvSpPr>
        <xdr:cNvPr id="3" name="CuadroTexto 4"/>
        <xdr:cNvSpPr txBox="1"/>
      </xdr:nvSpPr>
      <xdr:spPr>
        <a:xfrm>
          <a:off x="102089" y="9085629"/>
          <a:ext cx="2886075" cy="952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DEL SMDIF</a:t>
          </a:r>
          <a:endParaRPr lang="es-MX" sz="1100"/>
        </a:p>
        <a:p>
          <a:pPr algn="ctr"/>
          <a:r>
            <a:rPr lang="es-MX" sz="1100"/>
            <a:t>C. ALMA</a:t>
          </a:r>
          <a:r>
            <a:rPr lang="es-MX" sz="1100" baseline="0"/>
            <a:t> LILIANA GUTIERREZ ALMANZA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170"/>
  <sheetViews>
    <sheetView zoomScaleNormal="100" zoomScaleSheetLayoutView="100" workbookViewId="0">
      <pane ySplit="5" topLeftCell="A6" activePane="bottomLeft" state="frozen"/>
      <selection activeCell="A14" sqref="A14:B14"/>
      <selection pane="bottomLeft" sqref="A1:E56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2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69" spans="3:5" x14ac:dyDescent="0.2">
      <c r="E69" s="1">
        <v>0</v>
      </c>
    </row>
    <row r="70" spans="3:5" x14ac:dyDescent="0.2">
      <c r="C70" s="1">
        <v>133516.39000000001</v>
      </c>
      <c r="D70" s="1">
        <v>0</v>
      </c>
      <c r="E70" s="1">
        <v>65432.3</v>
      </c>
    </row>
    <row r="71" spans="3:5" x14ac:dyDescent="0.2">
      <c r="C71" s="1">
        <v>68239.8</v>
      </c>
      <c r="D71" s="1">
        <v>0</v>
      </c>
      <c r="E71" s="1">
        <v>0</v>
      </c>
    </row>
    <row r="72" spans="3:5" x14ac:dyDescent="0.2">
      <c r="C72" s="1">
        <v>0</v>
      </c>
      <c r="D72" s="1">
        <v>0</v>
      </c>
      <c r="E72" s="1">
        <v>0</v>
      </c>
    </row>
    <row r="77" spans="3:5" x14ac:dyDescent="0.2">
      <c r="C77" s="1">
        <v>0</v>
      </c>
      <c r="D77" s="1">
        <v>0</v>
      </c>
      <c r="E77" s="1">
        <v>0</v>
      </c>
    </row>
    <row r="78" spans="3:5" x14ac:dyDescent="0.2">
      <c r="C78" s="1">
        <v>0</v>
      </c>
      <c r="D78" s="1">
        <v>0</v>
      </c>
      <c r="E78" s="1">
        <v>0</v>
      </c>
    </row>
    <row r="79" spans="3:5" x14ac:dyDescent="0.2">
      <c r="C79" s="1">
        <v>0</v>
      </c>
      <c r="D79" s="1">
        <v>0</v>
      </c>
      <c r="E79" s="1">
        <v>0</v>
      </c>
    </row>
    <row r="80" spans="3:5" x14ac:dyDescent="0.2">
      <c r="C80" s="1">
        <v>0</v>
      </c>
      <c r="D80" s="1">
        <v>0</v>
      </c>
      <c r="E80" s="1">
        <v>0</v>
      </c>
    </row>
    <row r="81" spans="3:5" x14ac:dyDescent="0.2">
      <c r="C81" s="1">
        <v>0</v>
      </c>
      <c r="D81" s="1">
        <v>0</v>
      </c>
      <c r="E81" s="1">
        <v>0</v>
      </c>
    </row>
    <row r="83" spans="3:5" x14ac:dyDescent="0.2">
      <c r="C83" s="1">
        <v>0</v>
      </c>
    </row>
    <row r="84" spans="3:5" x14ac:dyDescent="0.2">
      <c r="C84" s="1">
        <v>0</v>
      </c>
    </row>
    <row r="85" spans="3:5" x14ac:dyDescent="0.2">
      <c r="C85" s="1">
        <v>0</v>
      </c>
    </row>
    <row r="86" spans="3:5" x14ac:dyDescent="0.2">
      <c r="C86" s="1">
        <v>0</v>
      </c>
    </row>
    <row r="87" spans="3:5" x14ac:dyDescent="0.2">
      <c r="C87" s="1">
        <v>0</v>
      </c>
    </row>
    <row r="88" spans="3:5" x14ac:dyDescent="0.2">
      <c r="C88" s="1">
        <v>0</v>
      </c>
    </row>
    <row r="93" spans="3:5" x14ac:dyDescent="0.2">
      <c r="C93" s="1">
        <v>0</v>
      </c>
    </row>
    <row r="94" spans="3:5" x14ac:dyDescent="0.2">
      <c r="C94" s="1">
        <v>0</v>
      </c>
    </row>
    <row r="99" spans="3:3" x14ac:dyDescent="0.2">
      <c r="C99" s="1">
        <v>0</v>
      </c>
    </row>
    <row r="100" spans="3:3" x14ac:dyDescent="0.2">
      <c r="C100" s="1">
        <v>0</v>
      </c>
    </row>
    <row r="101" spans="3:3" x14ac:dyDescent="0.2">
      <c r="C101" s="1">
        <v>0</v>
      </c>
    </row>
    <row r="102" spans="3:3" x14ac:dyDescent="0.2">
      <c r="C102" s="1">
        <v>0</v>
      </c>
    </row>
    <row r="104" spans="3:3" x14ac:dyDescent="0.2">
      <c r="C104" s="1">
        <v>0</v>
      </c>
    </row>
    <row r="105" spans="3:3" x14ac:dyDescent="0.2">
      <c r="C105" s="1">
        <v>0</v>
      </c>
    </row>
    <row r="106" spans="3:3" x14ac:dyDescent="0.2">
      <c r="C106" s="1">
        <v>0</v>
      </c>
    </row>
    <row r="111" spans="3:3" x14ac:dyDescent="0.2">
      <c r="C111" s="1">
        <v>6048.04</v>
      </c>
    </row>
    <row r="112" spans="3:3" x14ac:dyDescent="0.2">
      <c r="C112" s="1">
        <v>-45221.3</v>
      </c>
    </row>
    <row r="113" spans="3:3" x14ac:dyDescent="0.2">
      <c r="C113" s="1">
        <v>0</v>
      </c>
    </row>
    <row r="114" spans="3:3" x14ac:dyDescent="0.2">
      <c r="C114" s="1">
        <v>0</v>
      </c>
    </row>
    <row r="115" spans="3:3" x14ac:dyDescent="0.2">
      <c r="C115" s="1">
        <v>0</v>
      </c>
    </row>
    <row r="116" spans="3:3" x14ac:dyDescent="0.2">
      <c r="C116" s="1">
        <v>0</v>
      </c>
    </row>
    <row r="117" spans="3:3" x14ac:dyDescent="0.2">
      <c r="C117" s="1">
        <v>170340.58</v>
      </c>
    </row>
    <row r="118" spans="3:3" x14ac:dyDescent="0.2">
      <c r="C118" s="1">
        <v>0</v>
      </c>
    </row>
    <row r="119" spans="3:3" x14ac:dyDescent="0.2">
      <c r="C119" s="1">
        <v>87097.05</v>
      </c>
    </row>
    <row r="121" spans="3:3" x14ac:dyDescent="0.2">
      <c r="C121" s="1">
        <v>0</v>
      </c>
    </row>
    <row r="122" spans="3:3" x14ac:dyDescent="0.2">
      <c r="C122" s="1">
        <v>0</v>
      </c>
    </row>
    <row r="123" spans="3:3" x14ac:dyDescent="0.2">
      <c r="C123" s="1">
        <v>0</v>
      </c>
    </row>
    <row r="128" spans="3:3" x14ac:dyDescent="0.2">
      <c r="C128" s="1">
        <v>0</v>
      </c>
    </row>
    <row r="129" spans="3:3" x14ac:dyDescent="0.2">
      <c r="C129" s="1">
        <v>0</v>
      </c>
    </row>
    <row r="130" spans="3:3" x14ac:dyDescent="0.2">
      <c r="C130" s="1">
        <v>0</v>
      </c>
    </row>
    <row r="131" spans="3:3" x14ac:dyDescent="0.2">
      <c r="C131" s="1">
        <v>0</v>
      </c>
    </row>
    <row r="132" spans="3:3" x14ac:dyDescent="0.2">
      <c r="C132" s="1">
        <v>0</v>
      </c>
    </row>
    <row r="133" spans="3:3" x14ac:dyDescent="0.2">
      <c r="C133" s="1">
        <v>0</v>
      </c>
    </row>
    <row r="135" spans="3:3" x14ac:dyDescent="0.2">
      <c r="C135" s="1">
        <v>0</v>
      </c>
    </row>
    <row r="136" spans="3:3" x14ac:dyDescent="0.2">
      <c r="C136" s="1">
        <v>0</v>
      </c>
    </row>
    <row r="137" spans="3:3" x14ac:dyDescent="0.2">
      <c r="C137" s="1">
        <v>0</v>
      </c>
    </row>
    <row r="138" spans="3:3" x14ac:dyDescent="0.2">
      <c r="C138" s="1">
        <v>0</v>
      </c>
    </row>
    <row r="139" spans="3:3" x14ac:dyDescent="0.2">
      <c r="C139" s="1">
        <v>0</v>
      </c>
    </row>
    <row r="140" spans="3:3" x14ac:dyDescent="0.2">
      <c r="C140" s="1">
        <v>0</v>
      </c>
    </row>
    <row r="145" spans="3:3" x14ac:dyDescent="0.2">
      <c r="C145" s="1">
        <v>0</v>
      </c>
    </row>
    <row r="146" spans="3:3" x14ac:dyDescent="0.2">
      <c r="C146" s="1">
        <v>0</v>
      </c>
    </row>
    <row r="147" spans="3:3" x14ac:dyDescent="0.2">
      <c r="C147" s="1">
        <v>0</v>
      </c>
    </row>
    <row r="149" spans="3:3" x14ac:dyDescent="0.2">
      <c r="C149" s="1">
        <v>0</v>
      </c>
    </row>
    <row r="150" spans="3:3" x14ac:dyDescent="0.2">
      <c r="C150" s="1">
        <v>0</v>
      </c>
    </row>
    <row r="151" spans="3:3" x14ac:dyDescent="0.2">
      <c r="C151" s="1">
        <v>0</v>
      </c>
    </row>
    <row r="156" spans="3:3" x14ac:dyDescent="0.2">
      <c r="C156" s="1">
        <v>0</v>
      </c>
    </row>
    <row r="157" spans="3:3" x14ac:dyDescent="0.2">
      <c r="C157" s="1">
        <v>0</v>
      </c>
    </row>
    <row r="158" spans="3:3" x14ac:dyDescent="0.2">
      <c r="C158" s="1">
        <v>0</v>
      </c>
    </row>
    <row r="160" spans="3:3" x14ac:dyDescent="0.2">
      <c r="C160" s="1">
        <v>0</v>
      </c>
    </row>
    <row r="161" spans="3:3" x14ac:dyDescent="0.2">
      <c r="C161" s="1">
        <v>0</v>
      </c>
    </row>
    <row r="162" spans="3:3" x14ac:dyDescent="0.2">
      <c r="C162" s="1">
        <v>0</v>
      </c>
    </row>
    <row r="163" spans="3:3" x14ac:dyDescent="0.2">
      <c r="C163" s="1">
        <v>0</v>
      </c>
    </row>
    <row r="168" spans="3:3" x14ac:dyDescent="0.2">
      <c r="C168" s="1">
        <v>0</v>
      </c>
    </row>
    <row r="169" spans="3:3" x14ac:dyDescent="0.2">
      <c r="C169" s="1">
        <v>0</v>
      </c>
    </row>
    <row r="170" spans="3:3" x14ac:dyDescent="0.2">
      <c r="C170" s="1">
        <v>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27" orientation="landscape" horizontalDpi="4294967294" verticalDpi="4294967294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topLeftCell="A28" zoomScaleNormal="100" workbookViewId="0">
      <selection sqref="A1:E22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7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7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7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2</v>
      </c>
    </row>
    <row r="4" spans="1:7" s="11" customFormat="1" ht="18.95" customHeight="1" x14ac:dyDescent="0.25">
      <c r="A4" s="165" t="s">
        <v>516</v>
      </c>
      <c r="B4" s="165"/>
      <c r="C4" s="165"/>
      <c r="D4" s="10"/>
      <c r="E4" s="18"/>
    </row>
    <row r="5" spans="1:7" x14ac:dyDescent="0.2">
      <c r="A5" s="12" t="s">
        <v>116</v>
      </c>
      <c r="B5" s="13"/>
      <c r="C5" s="13"/>
      <c r="D5" s="13"/>
      <c r="E5" s="13"/>
    </row>
    <row r="7" spans="1:7" x14ac:dyDescent="0.2">
      <c r="A7" s="37" t="s">
        <v>559</v>
      </c>
      <c r="B7" s="37"/>
      <c r="C7" s="37"/>
      <c r="D7" s="37"/>
      <c r="E7" s="37"/>
    </row>
    <row r="8" spans="1:7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7" x14ac:dyDescent="0.2">
      <c r="A9" s="109">
        <v>4000</v>
      </c>
      <c r="B9" s="108" t="s">
        <v>557</v>
      </c>
      <c r="C9" s="141">
        <f>SUM(C10+C57+C69)</f>
        <v>2515689.5300000003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7" x14ac:dyDescent="0.2">
      <c r="A10" s="109">
        <v>4100</v>
      </c>
      <c r="B10" s="108" t="s">
        <v>223</v>
      </c>
      <c r="C10" s="141">
        <f>SUM(C11+C21+C27+C30+C36+C39+C48)</f>
        <v>691017.41</v>
      </c>
      <c r="D10" s="78"/>
      <c r="E10" s="39"/>
    </row>
    <row r="11" spans="1:7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7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7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7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7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7" x14ac:dyDescent="0.2">
      <c r="A16" s="40">
        <v>4115</v>
      </c>
      <c r="B16" s="41" t="s">
        <v>229</v>
      </c>
      <c r="C16" s="142">
        <v>0</v>
      </c>
      <c r="D16" s="78"/>
      <c r="E16" s="39"/>
      <c r="G16" s="14">
        <v>0</v>
      </c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>
        <v>-55445</v>
      </c>
      <c r="E20" s="39"/>
    </row>
    <row r="21" spans="1:5" x14ac:dyDescent="0.2">
      <c r="A21" s="109">
        <v>4120</v>
      </c>
      <c r="B21" s="108" t="s">
        <v>233</v>
      </c>
      <c r="C21" s="141">
        <v>5000</v>
      </c>
      <c r="D21" s="78">
        <v>5000</v>
      </c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>
        <v>0</v>
      </c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>
        <v>0</v>
      </c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>
        <v>158756.85999999999</v>
      </c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>
        <v>0</v>
      </c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>
        <v>0</v>
      </c>
      <c r="E26" s="39"/>
    </row>
    <row r="27" spans="1:5" x14ac:dyDescent="0.2">
      <c r="A27" s="109">
        <v>4130</v>
      </c>
      <c r="B27" s="108" t="s">
        <v>238</v>
      </c>
      <c r="C27" s="141">
        <v>0</v>
      </c>
      <c r="D27" s="78">
        <v>0</v>
      </c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>
        <v>0</v>
      </c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686017.41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686017.41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v>1824672.12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v>0</v>
      </c>
      <c r="D58" s="78">
        <v>0</v>
      </c>
      <c r="E58" s="39">
        <v>0</v>
      </c>
    </row>
    <row r="59" spans="1:5" x14ac:dyDescent="0.2">
      <c r="A59" s="40">
        <v>4211</v>
      </c>
      <c r="B59" s="41" t="s">
        <v>252</v>
      </c>
      <c r="C59" s="142">
        <v>0</v>
      </c>
      <c r="D59" s="78">
        <v>0</v>
      </c>
      <c r="E59" s="39">
        <v>225720.34</v>
      </c>
    </row>
    <row r="60" spans="1:5" x14ac:dyDescent="0.2">
      <c r="A60" s="40">
        <v>4212</v>
      </c>
      <c r="B60" s="41" t="s">
        <v>253</v>
      </c>
      <c r="C60" s="142">
        <v>0</v>
      </c>
      <c r="D60" s="78">
        <v>0</v>
      </c>
      <c r="E60" s="39">
        <v>0</v>
      </c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>
        <v>0</v>
      </c>
      <c r="E63" s="39">
        <v>0</v>
      </c>
    </row>
    <row r="64" spans="1:5" x14ac:dyDescent="0.2">
      <c r="A64" s="109">
        <v>4220</v>
      </c>
      <c r="B64" s="108" t="s">
        <v>255</v>
      </c>
      <c r="C64" s="141">
        <f>SUM(C65:C68)</f>
        <v>6000002.5199999996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6000002.5199999996</v>
      </c>
      <c r="D65" s="78">
        <v>0</v>
      </c>
      <c r="E65" s="39">
        <v>759495.21</v>
      </c>
    </row>
    <row r="66" spans="1:5" x14ac:dyDescent="0.2">
      <c r="A66" s="40">
        <v>4223</v>
      </c>
      <c r="B66" s="41" t="s">
        <v>257</v>
      </c>
      <c r="C66" s="142">
        <v>0</v>
      </c>
      <c r="D66" s="78">
        <v>0</v>
      </c>
      <c r="E66" s="39">
        <v>233409.43</v>
      </c>
    </row>
    <row r="67" spans="1:5" x14ac:dyDescent="0.2">
      <c r="A67" s="40">
        <v>4225</v>
      </c>
      <c r="B67" s="41" t="s">
        <v>259</v>
      </c>
      <c r="C67" s="142">
        <v>0</v>
      </c>
      <c r="D67" s="78">
        <v>0</v>
      </c>
      <c r="E67" s="39">
        <v>78511.16</v>
      </c>
    </row>
    <row r="68" spans="1:5" x14ac:dyDescent="0.2">
      <c r="A68" s="40">
        <v>4227</v>
      </c>
      <c r="B68" s="41" t="s">
        <v>429</v>
      </c>
      <c r="C68" s="142">
        <v>0</v>
      </c>
      <c r="D68" s="78">
        <v>0</v>
      </c>
      <c r="E68" s="39">
        <v>1686914.77</v>
      </c>
    </row>
    <row r="69" spans="1:5" x14ac:dyDescent="0.2">
      <c r="A69" s="111">
        <v>4300</v>
      </c>
      <c r="B69" s="108" t="s">
        <v>260</v>
      </c>
      <c r="C69" s="141">
        <v>0</v>
      </c>
      <c r="D69" s="41">
        <v>0</v>
      </c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0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6896125.4500000011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6661619.2600000007</v>
      </c>
      <c r="D95" s="112">
        <f>C95/$C$94</f>
        <v>0.96599450057858205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4544725</v>
      </c>
      <c r="D96" s="112">
        <f t="shared" ref="D96:D159" si="0">C96/$C$94</f>
        <v>0.65902585922360202</v>
      </c>
      <c r="E96" s="41"/>
    </row>
    <row r="97" spans="1:5" x14ac:dyDescent="0.2">
      <c r="A97" s="43">
        <v>5111</v>
      </c>
      <c r="B97" s="41" t="s">
        <v>280</v>
      </c>
      <c r="C97" s="142">
        <v>2419900.91</v>
      </c>
      <c r="D97" s="44">
        <f t="shared" si="0"/>
        <v>0.35090732144381159</v>
      </c>
      <c r="E97" s="41"/>
    </row>
    <row r="98" spans="1:5" x14ac:dyDescent="0.2">
      <c r="A98" s="43">
        <v>5112</v>
      </c>
      <c r="B98" s="41" t="s">
        <v>281</v>
      </c>
      <c r="C98" s="142">
        <v>10000</v>
      </c>
      <c r="D98" s="44">
        <f t="shared" si="0"/>
        <v>1.4500896296774878E-3</v>
      </c>
      <c r="E98" s="41"/>
    </row>
    <row r="99" spans="1:5" x14ac:dyDescent="0.2">
      <c r="A99" s="43">
        <v>5113</v>
      </c>
      <c r="B99" s="41" t="s">
        <v>282</v>
      </c>
      <c r="C99" s="142">
        <v>317340.43</v>
      </c>
      <c r="D99" s="44">
        <f t="shared" si="0"/>
        <v>4.601720666203947E-2</v>
      </c>
      <c r="E99" s="41"/>
    </row>
    <row r="100" spans="1:5" x14ac:dyDescent="0.2">
      <c r="A100" s="43">
        <v>5114</v>
      </c>
      <c r="B100" s="41" t="s">
        <v>283</v>
      </c>
      <c r="C100" s="142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42">
        <v>1797483.66</v>
      </c>
      <c r="D101" s="44">
        <f t="shared" si="0"/>
        <v>0.2606512414880735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1297564.9000000001</v>
      </c>
      <c r="D103" s="112">
        <f t="shared" si="0"/>
        <v>0.18815854053235065</v>
      </c>
      <c r="E103" s="41"/>
    </row>
    <row r="104" spans="1:5" x14ac:dyDescent="0.2">
      <c r="A104" s="43">
        <v>5121</v>
      </c>
      <c r="B104" s="41" t="s">
        <v>287</v>
      </c>
      <c r="C104" s="142">
        <v>342416.4</v>
      </c>
      <c r="D104" s="44">
        <f t="shared" si="0"/>
        <v>4.9653447067149852E-2</v>
      </c>
      <c r="E104" s="41"/>
    </row>
    <row r="105" spans="1:5" x14ac:dyDescent="0.2">
      <c r="A105" s="43">
        <v>5122</v>
      </c>
      <c r="B105" s="41" t="s">
        <v>288</v>
      </c>
      <c r="C105" s="142">
        <v>5980.29</v>
      </c>
      <c r="D105" s="44">
        <f t="shared" si="0"/>
        <v>8.6719565114639827E-4</v>
      </c>
      <c r="E105" s="41"/>
    </row>
    <row r="106" spans="1:5" x14ac:dyDescent="0.2">
      <c r="A106" s="43">
        <v>5123</v>
      </c>
      <c r="B106" s="41" t="s">
        <v>289</v>
      </c>
      <c r="C106" s="142">
        <v>508302.3</v>
      </c>
      <c r="D106" s="44">
        <f t="shared" si="0"/>
        <v>7.3708389397121529E-2</v>
      </c>
      <c r="E106" s="41"/>
    </row>
    <row r="107" spans="1:5" x14ac:dyDescent="0.2">
      <c r="A107" s="43">
        <v>5124</v>
      </c>
      <c r="B107" s="41" t="s">
        <v>290</v>
      </c>
      <c r="C107" s="142">
        <v>9610.06</v>
      </c>
      <c r="D107" s="44">
        <f t="shared" si="0"/>
        <v>1.3935448346578437E-3</v>
      </c>
      <c r="E107" s="41"/>
    </row>
    <row r="108" spans="1:5" x14ac:dyDescent="0.2">
      <c r="A108" s="43">
        <v>5125</v>
      </c>
      <c r="B108" s="41" t="s">
        <v>291</v>
      </c>
      <c r="C108" s="142">
        <v>47495.42</v>
      </c>
      <c r="D108" s="44">
        <f t="shared" si="0"/>
        <v>6.8872615999176741E-3</v>
      </c>
      <c r="E108" s="41"/>
    </row>
    <row r="109" spans="1:5" x14ac:dyDescent="0.2">
      <c r="A109" s="43">
        <v>5126</v>
      </c>
      <c r="B109" s="41" t="s">
        <v>292</v>
      </c>
      <c r="C109" s="142">
        <v>245416.82</v>
      </c>
      <c r="D109" s="44">
        <f t="shared" si="0"/>
        <v>3.5587638563042666E-2</v>
      </c>
      <c r="E109" s="41"/>
    </row>
    <row r="110" spans="1:5" x14ac:dyDescent="0.2">
      <c r="A110" s="43">
        <v>5127</v>
      </c>
      <c r="B110" s="41" t="s">
        <v>293</v>
      </c>
      <c r="C110" s="142">
        <v>104021.84</v>
      </c>
      <c r="D110" s="44">
        <f t="shared" si="0"/>
        <v>1.5084099144397088E-2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34321.769999999997</v>
      </c>
      <c r="D112" s="44">
        <f t="shared" si="0"/>
        <v>4.9769642749175899E-3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819329.3600000001</v>
      </c>
      <c r="D113" s="112">
        <f t="shared" si="0"/>
        <v>0.11881010082262931</v>
      </c>
      <c r="E113" s="41"/>
    </row>
    <row r="114" spans="1:5" x14ac:dyDescent="0.2">
      <c r="A114" s="43">
        <v>5131</v>
      </c>
      <c r="B114" s="41" t="s">
        <v>297</v>
      </c>
      <c r="C114" s="142">
        <v>83817.27</v>
      </c>
      <c r="D114" s="44">
        <f t="shared" si="0"/>
        <v>1.2154255401487801E-2</v>
      </c>
      <c r="E114" s="41"/>
    </row>
    <row r="115" spans="1:5" x14ac:dyDescent="0.2">
      <c r="A115" s="43">
        <v>5132</v>
      </c>
      <c r="B115" s="41" t="s">
        <v>298</v>
      </c>
      <c r="C115" s="142">
        <v>41910.800000000003</v>
      </c>
      <c r="D115" s="44">
        <f t="shared" si="0"/>
        <v>6.0774416451487255E-3</v>
      </c>
      <c r="E115" s="41"/>
    </row>
    <row r="116" spans="1:5" x14ac:dyDescent="0.2">
      <c r="A116" s="43">
        <v>5133</v>
      </c>
      <c r="B116" s="41" t="s">
        <v>299</v>
      </c>
      <c r="C116" s="142">
        <v>0</v>
      </c>
      <c r="D116" s="44">
        <f t="shared" si="0"/>
        <v>0</v>
      </c>
      <c r="E116" s="41"/>
    </row>
    <row r="117" spans="1:5" x14ac:dyDescent="0.2">
      <c r="A117" s="43">
        <v>5134</v>
      </c>
      <c r="B117" s="41" t="s">
        <v>300</v>
      </c>
      <c r="C117" s="142">
        <v>156130.71</v>
      </c>
      <c r="D117" s="44">
        <f t="shared" si="0"/>
        <v>2.2640352344518323E-2</v>
      </c>
      <c r="E117" s="41"/>
    </row>
    <row r="118" spans="1:5" x14ac:dyDescent="0.2">
      <c r="A118" s="43">
        <v>5135</v>
      </c>
      <c r="B118" s="41" t="s">
        <v>301</v>
      </c>
      <c r="C118" s="142">
        <v>93186.33</v>
      </c>
      <c r="D118" s="44">
        <f t="shared" si="0"/>
        <v>1.3512853076070417E-2</v>
      </c>
      <c r="E118" s="41"/>
    </row>
    <row r="119" spans="1:5" x14ac:dyDescent="0.2">
      <c r="A119" s="43">
        <v>5136</v>
      </c>
      <c r="B119" s="41" t="s">
        <v>302</v>
      </c>
      <c r="C119" s="142">
        <v>174000</v>
      </c>
      <c r="D119" s="44">
        <f t="shared" si="0"/>
        <v>2.5231559556388287E-2</v>
      </c>
      <c r="E119" s="41"/>
    </row>
    <row r="120" spans="1:5" x14ac:dyDescent="0.2">
      <c r="A120" s="43">
        <v>5137</v>
      </c>
      <c r="B120" s="41" t="s">
        <v>303</v>
      </c>
      <c r="C120" s="142">
        <v>9481.91</v>
      </c>
      <c r="D120" s="44">
        <f t="shared" si="0"/>
        <v>1.3749619360535266E-3</v>
      </c>
      <c r="E120" s="41"/>
    </row>
    <row r="121" spans="1:5" x14ac:dyDescent="0.2">
      <c r="A121" s="43">
        <v>5138</v>
      </c>
      <c r="B121" s="41" t="s">
        <v>304</v>
      </c>
      <c r="C121" s="142">
        <v>123904.34</v>
      </c>
      <c r="D121" s="44">
        <f t="shared" si="0"/>
        <v>1.7967239850603351E-2</v>
      </c>
      <c r="E121" s="41"/>
    </row>
    <row r="122" spans="1:5" x14ac:dyDescent="0.2">
      <c r="A122" s="43">
        <v>5139</v>
      </c>
      <c r="B122" s="41" t="s">
        <v>305</v>
      </c>
      <c r="C122" s="142">
        <v>136898</v>
      </c>
      <c r="D122" s="44">
        <f t="shared" si="0"/>
        <v>1.985143701235887E-2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234506.19</v>
      </c>
      <c r="D123" s="112">
        <f t="shared" si="0"/>
        <v>3.400549942141786E-2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234506.19</v>
      </c>
      <c r="D133" s="112">
        <f t="shared" si="0"/>
        <v>3.400549942141786E-2</v>
      </c>
      <c r="E133" s="41"/>
    </row>
    <row r="134" spans="1:5" x14ac:dyDescent="0.2">
      <c r="A134" s="43">
        <v>5241</v>
      </c>
      <c r="B134" s="41" t="s">
        <v>315</v>
      </c>
      <c r="C134" s="142">
        <v>183722.88</v>
      </c>
      <c r="D134" s="44">
        <f t="shared" si="0"/>
        <v>2.6641464302248154E-2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50783.31</v>
      </c>
      <c r="D136" s="44">
        <f t="shared" si="0"/>
        <v>7.3640351191697059E-3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0" fitToWidth="2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58" zoomScale="70" zoomScaleNormal="70" workbookViewId="0">
      <selection activeCell="J1" sqref="A1:J18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120552.22</v>
      </c>
      <c r="D15" s="144">
        <v>120552.22</v>
      </c>
      <c r="E15" s="144">
        <v>121204.23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>SIN INFORMACIÓN QUE REVELAR</v>
      </c>
    </row>
    <row r="21" spans="1:8" x14ac:dyDescent="0.2">
      <c r="A21" s="16">
        <v>1125</v>
      </c>
      <c r="B21" s="14" t="s">
        <v>129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0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>SIN INFORMACIÓN QUE REVELAR</v>
      </c>
    </row>
    <row r="57" spans="1:10" x14ac:dyDescent="0.2">
      <c r="A57" s="16">
        <v>1231</v>
      </c>
      <c r="B57" s="14" t="s">
        <v>150</v>
      </c>
      <c r="C57" s="144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0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0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0</v>
      </c>
      <c r="D64" s="144">
        <f t="shared" ref="D64:E64" si="0">SUM(D65:D72)</f>
        <v>0</v>
      </c>
      <c r="E64" s="144">
        <f t="shared" si="0"/>
        <v>0</v>
      </c>
    </row>
    <row r="65" spans="1:9" x14ac:dyDescent="0.2">
      <c r="A65" s="16">
        <v>1241</v>
      </c>
      <c r="B65" s="14" t="s">
        <v>158</v>
      </c>
      <c r="C65" s="144">
        <v>0</v>
      </c>
      <c r="D65" s="144">
        <v>0</v>
      </c>
      <c r="E65" s="144">
        <v>0</v>
      </c>
    </row>
    <row r="66" spans="1:9" x14ac:dyDescent="0.2">
      <c r="A66" s="16">
        <v>1242</v>
      </c>
      <c r="B66" s="14" t="s">
        <v>159</v>
      </c>
      <c r="C66" s="144">
        <v>0</v>
      </c>
      <c r="D66" s="144">
        <v>0</v>
      </c>
      <c r="E66" s="144">
        <v>0</v>
      </c>
    </row>
    <row r="67" spans="1:9" x14ac:dyDescent="0.2">
      <c r="A67" s="16">
        <v>1243</v>
      </c>
      <c r="B67" s="14" t="s">
        <v>160</v>
      </c>
      <c r="C67" s="144">
        <v>0</v>
      </c>
      <c r="D67" s="144">
        <v>0</v>
      </c>
      <c r="E67" s="144">
        <v>0</v>
      </c>
    </row>
    <row r="68" spans="1:9" x14ac:dyDescent="0.2">
      <c r="A68" s="16">
        <v>1244</v>
      </c>
      <c r="B68" s="14" t="s">
        <v>161</v>
      </c>
      <c r="C68" s="144">
        <v>0</v>
      </c>
      <c r="D68" s="144">
        <v>0</v>
      </c>
      <c r="E68" s="144">
        <v>0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0</v>
      </c>
      <c r="D70" s="144">
        <v>0</v>
      </c>
      <c r="E70" s="144">
        <v>0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0</v>
      </c>
      <c r="D76" s="144">
        <f>SUM(D77:D81)</f>
        <v>0</v>
      </c>
      <c r="E76" s="144">
        <f>SUM(E77:E81)</f>
        <v>0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>SIN INFORMACIÓN QUE REVELAR</v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f>SUM(C100:C102)</f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0</v>
      </c>
      <c r="D110" s="144">
        <f>SUM(D111:D119)</f>
        <v>0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>SIN INFORMACIÓN QUE REVELAR</v>
      </c>
    </row>
    <row r="111" spans="1:8" x14ac:dyDescent="0.2">
      <c r="A111" s="16">
        <v>2111</v>
      </c>
      <c r="B111" s="14" t="s">
        <v>190</v>
      </c>
      <c r="C111" s="144">
        <v>0</v>
      </c>
      <c r="D111" s="144">
        <f>C111</f>
        <v>0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0</v>
      </c>
      <c r="D112" s="144">
        <f t="shared" ref="D112:D119" si="1">C112</f>
        <v>0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0</v>
      </c>
      <c r="D117" s="144">
        <f t="shared" si="1"/>
        <v>0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0</v>
      </c>
      <c r="D119" s="144">
        <f t="shared" si="1"/>
        <v>0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4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41" sqref="A1:E41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2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2533056.44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-210105.52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3676867.8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Normal="100" workbookViewId="0">
      <selection activeCell="E157" sqref="A1:E157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2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277362.19</v>
      </c>
      <c r="D10" s="147">
        <v>909436.71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277362.19</v>
      </c>
      <c r="D16" s="148">
        <f>SUM(D9:D15)</f>
        <v>909436.71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0</v>
      </c>
      <c r="D21" s="148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103580.23</v>
      </c>
      <c r="D29" s="148">
        <f>SUM(D30:D37)</f>
        <v>76908</v>
      </c>
    </row>
    <row r="30" spans="1:5" x14ac:dyDescent="0.2">
      <c r="A30" s="26">
        <v>1241</v>
      </c>
      <c r="B30" s="22" t="s">
        <v>158</v>
      </c>
      <c r="C30" s="147">
        <v>44123.62</v>
      </c>
      <c r="D30" s="147">
        <v>76908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0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36490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22966.61</v>
      </c>
      <c r="D35" s="147">
        <v>0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103580.23</v>
      </c>
      <c r="D44" s="148">
        <f>D21+D29+D38</f>
        <v>76908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-210105.52</v>
      </c>
      <c r="D48" s="148">
        <v>-5245.39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0</v>
      </c>
      <c r="D49" s="148">
        <f>D54+D66+D94+D97+D50</f>
        <v>358023.56000000006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358023.56000000006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358023.56000000006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58626.28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299397.28000000003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0</v>
      </c>
      <c r="D97" s="148">
        <f>SUM(D98:D102)</f>
        <v>0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0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0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0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-210105.52</v>
      </c>
      <c r="D145" s="148">
        <f>D48+D49+D103-D109-D112</f>
        <v>352778.17000000004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60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E33" sqref="A1:E33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6686019.9299999997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6686019.9299999997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5" orientation="landscape" horizontalDpi="4294967294" verticalDpi="4294967294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E51" sqref="A1:E51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6999705.6799999997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103580.23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44123.62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36490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22966.61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6896125.4499999993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0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13" zoomScale="78" workbookViewId="0">
      <selection sqref="A1:J68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13094957.23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-6908937.2999999998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500000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-6686019.9299999997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-13094957.23</v>
      </c>
    </row>
    <row r="51" spans="1:3" x14ac:dyDescent="0.2">
      <c r="A51" s="22">
        <v>8220</v>
      </c>
      <c r="B51" s="103" t="s">
        <v>46</v>
      </c>
      <c r="C51" s="161">
        <v>7401800.8700000001</v>
      </c>
    </row>
    <row r="52" spans="1:3" x14ac:dyDescent="0.2">
      <c r="A52" s="22">
        <v>8230</v>
      </c>
      <c r="B52" s="103" t="s">
        <v>600</v>
      </c>
      <c r="C52" s="161">
        <v>-1321460.32</v>
      </c>
    </row>
    <row r="53" spans="1:3" x14ac:dyDescent="0.2">
      <c r="A53" s="22">
        <v>8240</v>
      </c>
      <c r="B53" s="103" t="s">
        <v>45</v>
      </c>
      <c r="C53" s="161">
        <v>14911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6999705.6799999997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2025-07-22T20:50:06Z</cp:lastPrinted>
  <dcterms:created xsi:type="dcterms:W3CDTF">2012-12-11T20:36:24Z</dcterms:created>
  <dcterms:modified xsi:type="dcterms:W3CDTF">2025-07-22T20:51:11Z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