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SIRET 1 TRIM 2026\LDF\"/>
    </mc:Choice>
  </mc:AlternateContent>
  <bookViews>
    <workbookView xWindow="0" yWindow="0" windowWidth="28620" windowHeight="12180" activeTab="1"/>
    <workbookView xWindow="0" yWindow="0" windowWidth="28800" windowHeight="12210" firstSheet="5" activeTab="5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6" l="1"/>
  <c r="B7" i="16"/>
  <c r="C17" i="16" l="1"/>
  <c r="C14" i="16"/>
  <c r="C18" i="19"/>
  <c r="C7" i="19"/>
  <c r="B7" i="19"/>
  <c r="B18" i="19"/>
  <c r="F75" i="6"/>
  <c r="E75" i="6"/>
  <c r="C75" i="6"/>
  <c r="B75" i="6"/>
  <c r="G74" i="6"/>
  <c r="D74" i="6"/>
  <c r="G73" i="6"/>
  <c r="G75" i="6" s="1"/>
  <c r="D73" i="6"/>
  <c r="D75" i="6" s="1"/>
  <c r="G68" i="6"/>
  <c r="G67" i="6" s="1"/>
  <c r="D68" i="6"/>
  <c r="D67" i="6" s="1"/>
  <c r="F67" i="6"/>
  <c r="E67" i="6"/>
  <c r="C67" i="6"/>
  <c r="B67" i="6"/>
  <c r="F65" i="6"/>
  <c r="G63" i="6"/>
  <c r="D63" i="6"/>
  <c r="G62" i="6"/>
  <c r="D62" i="6"/>
  <c r="G61" i="6"/>
  <c r="D61" i="6"/>
  <c r="G60" i="6"/>
  <c r="D60" i="6"/>
  <c r="F59" i="6"/>
  <c r="G59" i="6" s="1"/>
  <c r="E59" i="6"/>
  <c r="D59" i="6"/>
  <c r="C59" i="6"/>
  <c r="B59" i="6"/>
  <c r="G58" i="6"/>
  <c r="D58" i="6"/>
  <c r="G57" i="6"/>
  <c r="D57" i="6"/>
  <c r="G56" i="6"/>
  <c r="D56" i="6"/>
  <c r="D54" i="6" s="1"/>
  <c r="G55" i="6"/>
  <c r="D55" i="6"/>
  <c r="F54" i="6"/>
  <c r="G54" i="6" s="1"/>
  <c r="E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D45" i="6" s="1"/>
  <c r="D65" i="6" s="1"/>
  <c r="F45" i="6"/>
  <c r="E45" i="6"/>
  <c r="E65" i="6" s="1"/>
  <c r="C45" i="6"/>
  <c r="C65" i="6" s="1"/>
  <c r="B45" i="6"/>
  <c r="G45" i="6" s="1"/>
  <c r="G39" i="6"/>
  <c r="D39" i="6"/>
  <c r="G38" i="6"/>
  <c r="D38" i="6"/>
  <c r="D37" i="6" s="1"/>
  <c r="F37" i="6"/>
  <c r="G37" i="6" s="1"/>
  <c r="E37" i="6"/>
  <c r="C37" i="6"/>
  <c r="B37" i="6"/>
  <c r="G36" i="6"/>
  <c r="D36" i="6"/>
  <c r="F35" i="6"/>
  <c r="G35" i="6" s="1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G28" i="6"/>
  <c r="F28" i="6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D16" i="6" s="1"/>
  <c r="G16" i="6"/>
  <c r="F16" i="6"/>
  <c r="F41" i="6" s="1"/>
  <c r="E16" i="6"/>
  <c r="E41" i="6" s="1"/>
  <c r="E70" i="6" s="1"/>
  <c r="C16" i="6"/>
  <c r="C41" i="6" s="1"/>
  <c r="C70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D64" i="5"/>
  <c r="D72" i="5" s="1"/>
  <c r="D74" i="5" s="1"/>
  <c r="C64" i="5"/>
  <c r="C72" i="5" s="1"/>
  <c r="C74" i="5" s="1"/>
  <c r="B64" i="5"/>
  <c r="B72" i="5" s="1"/>
  <c r="B74" i="5" s="1"/>
  <c r="D49" i="5"/>
  <c r="D57" i="5" s="1"/>
  <c r="D59" i="5" s="1"/>
  <c r="C49" i="5"/>
  <c r="C57" i="5" s="1"/>
  <c r="C59" i="5" s="1"/>
  <c r="B49" i="5"/>
  <c r="B57" i="5" s="1"/>
  <c r="B59" i="5" s="1"/>
  <c r="D40" i="5"/>
  <c r="C40" i="5"/>
  <c r="B40" i="5"/>
  <c r="B44" i="5" s="1"/>
  <c r="B11" i="5" s="1"/>
  <c r="B8" i="5" s="1"/>
  <c r="B21" i="5" s="1"/>
  <c r="B23" i="5" s="1"/>
  <c r="B25" i="5" s="1"/>
  <c r="B33" i="5" s="1"/>
  <c r="D37" i="5"/>
  <c r="D44" i="5" s="1"/>
  <c r="D11" i="5" s="1"/>
  <c r="D8" i="5" s="1"/>
  <c r="D21" i="5" s="1"/>
  <c r="D23" i="5" s="1"/>
  <c r="D25" i="5" s="1"/>
  <c r="D33" i="5" s="1"/>
  <c r="C37" i="5"/>
  <c r="C44" i="5" s="1"/>
  <c r="C11" i="5" s="1"/>
  <c r="C8" i="5" s="1"/>
  <c r="C21" i="5" s="1"/>
  <c r="C23" i="5" s="1"/>
  <c r="C25" i="5" s="1"/>
  <c r="C33" i="5" s="1"/>
  <c r="B37" i="5"/>
  <c r="D29" i="5"/>
  <c r="C29" i="5"/>
  <c r="B29" i="5"/>
  <c r="D17" i="5"/>
  <c r="C17" i="5"/>
  <c r="D13" i="5"/>
  <c r="C13" i="5"/>
  <c r="B13" i="5"/>
  <c r="K20" i="4"/>
  <c r="E20" i="4"/>
  <c r="K14" i="4"/>
  <c r="J14" i="4"/>
  <c r="I14" i="4"/>
  <c r="H14" i="4"/>
  <c r="G14" i="4"/>
  <c r="E14" i="4"/>
  <c r="K8" i="4"/>
  <c r="J8" i="4"/>
  <c r="J20" i="4" s="1"/>
  <c r="I8" i="4"/>
  <c r="I20" i="4" s="1"/>
  <c r="H8" i="4"/>
  <c r="H20" i="4" s="1"/>
  <c r="G8" i="4"/>
  <c r="G20" i="4" s="1"/>
  <c r="E8" i="4"/>
  <c r="F41" i="3"/>
  <c r="E41" i="3"/>
  <c r="D41" i="3"/>
  <c r="C41" i="3"/>
  <c r="B41" i="3"/>
  <c r="F30" i="3"/>
  <c r="F29" i="3"/>
  <c r="F28" i="3"/>
  <c r="H27" i="3"/>
  <c r="G27" i="3"/>
  <c r="F27" i="3"/>
  <c r="E27" i="3"/>
  <c r="D27" i="3"/>
  <c r="C27" i="3"/>
  <c r="B27" i="3"/>
  <c r="F25" i="3"/>
  <c r="F24" i="3"/>
  <c r="F23" i="3"/>
  <c r="H22" i="3"/>
  <c r="G22" i="3"/>
  <c r="F22" i="3"/>
  <c r="E22" i="3"/>
  <c r="D22" i="3"/>
  <c r="C22" i="3"/>
  <c r="B22" i="3"/>
  <c r="F16" i="3"/>
  <c r="F15" i="3"/>
  <c r="F14" i="3"/>
  <c r="H13" i="3"/>
  <c r="G13" i="3"/>
  <c r="G8" i="3" s="1"/>
  <c r="G20" i="3" s="1"/>
  <c r="E13" i="3"/>
  <c r="D13" i="3"/>
  <c r="C13" i="3"/>
  <c r="B13" i="3"/>
  <c r="F13" i="3" s="1"/>
  <c r="F12" i="3"/>
  <c r="F11" i="3"/>
  <c r="F10" i="3"/>
  <c r="H9" i="3"/>
  <c r="G9" i="3"/>
  <c r="E9" i="3"/>
  <c r="E8" i="3" s="1"/>
  <c r="E20" i="3" s="1"/>
  <c r="D9" i="3"/>
  <c r="D8" i="3" s="1"/>
  <c r="D20" i="3" s="1"/>
  <c r="C9" i="3"/>
  <c r="C8" i="3" s="1"/>
  <c r="C20" i="3" s="1"/>
  <c r="B9" i="3"/>
  <c r="F9" i="3" s="1"/>
  <c r="H8" i="3"/>
  <c r="H20" i="3" s="1"/>
  <c r="B8" i="3"/>
  <c r="B20" i="3" s="1"/>
  <c r="F75" i="2"/>
  <c r="E75" i="2"/>
  <c r="F68" i="2"/>
  <c r="E68" i="2"/>
  <c r="F63" i="2"/>
  <c r="F79" i="2" s="1"/>
  <c r="E63" i="2"/>
  <c r="E79" i="2" s="1"/>
  <c r="C60" i="2"/>
  <c r="B60" i="2"/>
  <c r="F57" i="2"/>
  <c r="E57" i="2"/>
  <c r="F42" i="2"/>
  <c r="E42" i="2"/>
  <c r="C41" i="2"/>
  <c r="B41" i="2"/>
  <c r="F38" i="2"/>
  <c r="E38" i="2"/>
  <c r="C38" i="2"/>
  <c r="B38" i="2"/>
  <c r="F31" i="2"/>
  <c r="E31" i="2"/>
  <c r="C31" i="2"/>
  <c r="B31" i="2"/>
  <c r="F27" i="2"/>
  <c r="E27" i="2"/>
  <c r="C25" i="2"/>
  <c r="B25" i="2"/>
  <c r="F23" i="2"/>
  <c r="E23" i="2"/>
  <c r="F19" i="2"/>
  <c r="E19" i="2"/>
  <c r="C17" i="2"/>
  <c r="B17" i="2"/>
  <c r="F9" i="2"/>
  <c r="F47" i="2" s="1"/>
  <c r="F59" i="2" s="1"/>
  <c r="F81" i="2" s="1"/>
  <c r="E9" i="2"/>
  <c r="E47" i="2" s="1"/>
  <c r="E59" i="2" s="1"/>
  <c r="E81" i="2" s="1"/>
  <c r="C9" i="2"/>
  <c r="C47" i="2" s="1"/>
  <c r="C62" i="2" s="1"/>
  <c r="B9" i="2"/>
  <c r="B47" i="2" s="1"/>
  <c r="B62" i="2" s="1"/>
  <c r="D41" i="6" l="1"/>
  <c r="D70" i="6" s="1"/>
  <c r="G42" i="6"/>
  <c r="F70" i="6"/>
  <c r="G41" i="6"/>
  <c r="B65" i="6"/>
  <c r="B70" i="6" s="1"/>
  <c r="F8" i="3"/>
  <c r="F20" i="3" s="1"/>
  <c r="D6" i="19"/>
  <c r="E6" i="19" s="1"/>
  <c r="F6" i="19" s="1"/>
  <c r="G6" i="19" s="1"/>
  <c r="C6" i="19"/>
  <c r="D6" i="16"/>
  <c r="E6" i="16" s="1"/>
  <c r="F6" i="16" s="1"/>
  <c r="G6" i="16" s="1"/>
  <c r="C6" i="16"/>
  <c r="A2" i="25"/>
  <c r="A2" i="19"/>
  <c r="A2" i="16"/>
  <c r="G65" i="6" l="1"/>
  <c r="G70" i="6" s="1"/>
</calcChain>
</file>

<file path=xl/sharedStrings.xml><?xml version="1.0" encoding="utf-8"?>
<sst xmlns="http://schemas.openxmlformats.org/spreadsheetml/2006/main" count="1031" uniqueCount="736">
  <si>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</si>
  <si>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</si>
  <si>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</si>
  <si>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</si>
  <si>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</si>
  <si>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</si>
  <si>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</si>
  <si>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</si>
  <si>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</si>
  <si>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</si>
  <si>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</si>
  <si>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</si>
  <si>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</si>
  <si>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</si>
  <si>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</si>
  <si>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</si>
  <si>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</si>
  <si>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</si>
  <si>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</si>
  <si>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</si>
  <si>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</si>
  <si>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</si>
  <si>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</si>
  <si>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</si>
  <si>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</si>
  <si>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</si>
  <si>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</si>
  <si>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</si>
  <si>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</si>
  <si>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</si>
  <si>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</si>
  <si>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</si>
  <si>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</si>
  <si>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</si>
  <si>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</si>
  <si>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</si>
  <si>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</si>
  <si>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</si>
  <si>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</si>
  <si>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</si>
  <si>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</si>
  <si>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</si>
  <si>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</si>
  <si>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</si>
  <si>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</si>
  <si>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</si>
  <si>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</si>
  <si>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</si>
  <si>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</si>
  <si>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</si>
  <si>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</si>
  <si>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</si>
  <si>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</si>
  <si>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</si>
  <si>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</si>
  <si>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</si>
  <si>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</si>
  <si>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</si>
  <si>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</si>
  <si>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</si>
  <si>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</si>
  <si>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</si>
  <si>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</si>
  <si>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</si>
  <si>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</si>
  <si>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</si>
  <si>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</si>
  <si>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</si>
  <si>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</si>
  <si>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</si>
  <si>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</si>
  <si>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</si>
  <si>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</si>
  <si>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</si>
  <si>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</si>
  <si>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</si>
  <si>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</si>
  <si>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</si>
  <si>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</si>
  <si>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</si>
  <si>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</si>
  <si>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</si>
  <si>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</si>
  <si>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</si>
  <si>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</si>
  <si>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</si>
  <si>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</si>
  <si>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</si>
  <si>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</si>
  <si>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</si>
  <si>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</si>
  <si>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</si>
  <si>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</si>
  <si>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</si>
  <si>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</si>
  <si>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</si>
  <si>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</si>
  <si>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</si>
  <si>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</si>
  <si>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</si>
  <si>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</si>
  <si>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</si>
  <si>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</si>
  <si>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</si>
  <si>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</si>
  <si>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</si>
  <si>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</si>
  <si>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</si>
  <si>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</si>
  <si>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</si>
  <si>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</si>
  <si>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</si>
  <si>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</si>
  <si>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</si>
  <si>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</si>
  <si>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</si>
  <si>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</si>
  <si>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</si>
  <si>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</si>
  <si>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</si>
  <si>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</si>
  <si>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</si>
  <si>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</si>
  <si>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</si>
  <si>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</si>
  <si>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</si>
  <si>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</si>
  <si>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</si>
  <si>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</si>
  <si>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</si>
  <si>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</si>
  <si>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</si>
  <si>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</si>
  <si>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</si>
  <si>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</si>
  <si>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</si>
  <si>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</si>
  <si>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</si>
  <si>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</si>
  <si>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</si>
  <si>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</si>
  <si>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</si>
  <si>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</si>
  <si>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</si>
  <si>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</si>
  <si>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</si>
  <si>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</si>
  <si>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</si>
  <si>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</si>
  <si>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</si>
  <si>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</si>
  <si>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</si>
  <si>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</si>
  <si>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</si>
  <si>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</si>
  <si>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</si>
  <si>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</si>
  <si>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</si>
  <si>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</si>
  <si>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</si>
  <si>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</si>
  <si>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</si>
  <si>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</si>
  <si>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</si>
  <si>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</si>
  <si>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</si>
  <si>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</si>
  <si>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</si>
  <si>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</si>
  <si>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</si>
  <si>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</si>
  <si>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</si>
  <si>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</si>
  <si>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</si>
  <si>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</si>
  <si>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</si>
  <si>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</si>
  <si>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</si>
  <si>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</si>
  <si>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</si>
  <si>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</si>
  <si>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</si>
  <si>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</si>
  <si>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</si>
  <si>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</si>
  <si>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</si>
  <si>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</si>
  <si>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</si>
  <si>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</si>
  <si>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</si>
  <si>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</si>
  <si>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</si>
  <si>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</si>
  <si>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</si>
  <si>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</si>
  <si>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</si>
  <si>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</si>
  <si>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</si>
  <si>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</si>
  <si>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</si>
  <si>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</si>
  <si>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</si>
  <si>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</si>
  <si>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</si>
  <si>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</si>
  <si>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</si>
  <si>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</si>
  <si>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</si>
  <si>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</si>
  <si>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</si>
  <si>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</si>
  <si>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</si>
  <si>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</si>
  <si>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</si>
  <si>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</si>
  <si>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</si>
  <si>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</si>
  <si>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</si>
  <si>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</si>
  <si>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</si>
  <si>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</si>
  <si>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</si>
  <si>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</si>
  <si>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</si>
  <si>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</si>
  <si>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</si>
  <si>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</si>
  <si>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</si>
  <si>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</si>
  <si>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</si>
  <si>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</si>
  <si>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</si>
  <si>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</si>
  <si>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</si>
  <si>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</si>
  <si>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</si>
  <si>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</si>
  <si>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</si>
  <si>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</si>
  <si>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</si>
  <si>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</si>
  <si>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</si>
  <si>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</si>
  <si>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</si>
  <si>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</si>
  <si>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</si>
  <si>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</si>
  <si>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</si>
  <si>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</si>
  <si>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</si>
  <si>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</si>
  <si>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</si>
  <si>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</si>
  <si>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</si>
  <si>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</si>
  <si>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</si>
  <si>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</si>
  <si>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</si>
  <si>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</si>
  <si>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</si>
  <si>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</si>
  <si>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</si>
  <si>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</si>
  <si>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</si>
  <si>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</si>
  <si>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</si>
  <si>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</si>
  <si>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</si>
  <si>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</si>
  <si>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</si>
  <si>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</si>
  <si>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</si>
  <si>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</si>
  <si>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</si>
  <si>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</si>
  <si>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</si>
  <si>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</si>
  <si>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</si>
  <si>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</si>
  <si>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</si>
  <si>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</si>
  <si>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</si>
  <si>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</si>
  <si>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</si>
  <si>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</si>
  <si>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</si>
  <si>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</si>
  <si>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</si>
  <si>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</si>
  <si>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</si>
  <si>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</si>
  <si>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</si>
  <si>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</si>
  <si>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</si>
  <si>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</si>
  <si>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</si>
  <si>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</si>
  <si>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</si>
  <si>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</si>
  <si>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</si>
  <si>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</si>
  <si>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</si>
  <si>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</si>
  <si>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</si>
  <si>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</si>
  <si>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</si>
  <si>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</si>
  <si>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</si>
  <si>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</si>
  <si>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</si>
  <si>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</si>
  <si>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</si>
  <si>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</si>
  <si>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</si>
  <si>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</si>
  <si>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</si>
  <si>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</si>
  <si>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</si>
  <si>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</si>
  <si>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</si>
  <si>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</si>
  <si>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</si>
  <si>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</si>
  <si>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</si>
  <si>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</si>
  <si>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</si>
  <si>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</si>
  <si>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</si>
  <si>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</si>
  <si>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</si>
  <si>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</si>
  <si>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</si>
  <si>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</si>
  <si>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</si>
  <si>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</si>
  <si>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</si>
  <si>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</si>
  <si>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</si>
  <si>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</si>
  <si>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</si>
  <si>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</si>
  <si>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</si>
  <si>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</si>
  <si>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</si>
  <si>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</si>
  <si>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</si>
  <si>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</si>
  <si>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</si>
  <si>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</si>
  <si>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</si>
  <si>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</si>
  <si>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</si>
  <si>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</si>
  <si>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</si>
  <si>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</si>
  <si>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</si>
  <si>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</si>
  <si>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</si>
  <si>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</si>
  <si>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</si>
  <si>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</si>
  <si>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</si>
  <si>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</si>
  <si>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</si>
  <si>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</si>
  <si>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</si>
  <si>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</si>
  <si>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</si>
  <si>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</si>
  <si>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</si>
  <si>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</si>
  <si>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</si>
  <si>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</si>
  <si>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</si>
  <si>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</si>
  <si>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</si>
  <si>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</si>
  <si>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</si>
  <si>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</si>
  <si>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</si>
  <si>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</si>
  <si>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</si>
  <si>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</si>
  <si>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</si>
  <si>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</si>
  <si>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</si>
  <si>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</si>
  <si>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</si>
  <si>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</si>
  <si>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</si>
  <si>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</si>
  <si>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</si>
  <si>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</si>
  <si>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</si>
  <si>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</si>
  <si>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</si>
  <si>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</si>
  <si>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</si>
  <si>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</si>
  <si>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</si>
  <si>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</si>
  <si>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</si>
  <si>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</si>
  <si>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</si>
  <si>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</si>
  <si>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</si>
  <si>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</si>
  <si>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</si>
  <si>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</si>
  <si>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</si>
  <si>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</si>
  <si>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</si>
  <si>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</si>
  <si>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</si>
  <si>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</si>
  <si>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</si>
  <si>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</si>
  <si>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</si>
  <si>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</si>
  <si>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</si>
  <si>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</si>
  <si>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</si>
  <si>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</si>
  <si>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</si>
  <si>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</si>
  <si>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</si>
  <si>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</si>
  <si>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</si>
  <si>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</si>
  <si>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</si>
  <si>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</si>
  <si>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</si>
  <si>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</si>
  <si>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</si>
  <si>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</si>
  <si>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</si>
  <si>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</si>
  <si>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</si>
  <si>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</si>
  <si>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</si>
  <si>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</si>
  <si>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</si>
  <si>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</si>
  <si>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</si>
  <si>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</si>
  <si>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</si>
  <si>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</si>
  <si>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</si>
  <si>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</si>
  <si>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</si>
  <si>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</si>
  <si>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</si>
  <si>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</si>
  <si>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</si>
  <si>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</si>
  <si>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</si>
  <si>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</si>
  <si>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</si>
  <si>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</si>
  <si>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</si>
  <si>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</si>
  <si>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</si>
  <si>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</si>
  <si>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</si>
  <si>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</si>
  <si>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</si>
  <si>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</si>
  <si>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</si>
  <si>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</si>
  <si>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</si>
  <si>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</si>
  <si>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</si>
  <si>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</si>
  <si>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</si>
  <si>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</si>
  <si>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</si>
  <si>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</si>
  <si>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</si>
  <si>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</si>
  <si>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</si>
  <si>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</si>
  <si>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</si>
  <si>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</si>
  <si>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</si>
  <si>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</si>
  <si>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</si>
  <si>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</si>
  <si>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</si>
  <si>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</si>
  <si>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</si>
  <si>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</si>
  <si>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</si>
  <si>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</si>
  <si>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</si>
  <si>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</si>
  <si>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</si>
  <si>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</si>
  <si>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</si>
  <si>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</si>
  <si>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</si>
  <si>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</si>
  <si>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</si>
  <si>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</si>
  <si>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</si>
  <si>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</si>
  <si>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</si>
  <si>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</si>
  <si>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</si>
  <si>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</si>
  <si>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</si>
  <si>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</si>
  <si>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</si>
  <si>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</si>
  <si>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</si>
  <si>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</si>
  <si>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</si>
  <si>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</si>
  <si>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Sistema para el Desarrollo Integral de la Familia del Municipio de Cortázar, Gto.</t>
  </si>
  <si>
    <t>Al 31 de diciembre de 2025 y al 31 de marzo de 2026</t>
  </si>
  <si>
    <t>Bajo protesta de decir verdad declaramos de los formatos de la LDF son correctos y responsabilidad del ente emisor</t>
  </si>
  <si>
    <t>Del 01 de enero al 31 de marzo de 2026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</si>
  <si>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</si>
  <si>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</si>
  <si>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</si>
  <si>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</si>
  <si>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</si>
  <si>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</si>
  <si>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</si>
  <si>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</si>
  <si>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</si>
  <si>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</si>
  <si>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Sistema para el Desarrollo Integral de la Familia del Municipio de Cortázar, Gto.</t>
  </si>
  <si>
    <t>1. Ingresos de Libre Disposición (1=A+B+C+D+E+F+G+H+I+J+K+L)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</si>
  <si>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</si>
  <si>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</si>
  <si>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</si>
  <si>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 xml:space="preserve">        Concepto</t>
  </si>
  <si>
    <t>3. Total del Resultado de Egresos (3=1+2)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</si>
  <si>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</si>
  <si>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</si>
  <si>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</si>
  <si>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</si>
  <si>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</si>
  <si>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</si>
  <si>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</si>
  <si>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</si>
  <si>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</si>
  <si>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</si>
  <si>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</si>
  <si>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</si>
  <si>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</si>
  <si>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</si>
  <si>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</si>
  <si>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</si>
  <si>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</si>
  <si>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</si>
  <si>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</si>
  <si>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</si>
  <si>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</si>
  <si>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</si>
  <si>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</si>
  <si>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</si>
  <si>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</si>
  <si>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</si>
  <si>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</si>
  <si>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</si>
  <si>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</si>
  <si>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</si>
  <si>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</si>
  <si>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</si>
  <si>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</si>
  <si>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</si>
  <si>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</si>
  <si>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</si>
  <si>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</si>
  <si>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</si>
  <si>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</si>
  <si>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</si>
  <si>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</si>
  <si>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</si>
  <si>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</si>
  <si>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</si>
  <si>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</si>
  <si>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</si>
  <si>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</si>
  <si>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</si>
  <si>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</si>
  <si>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</si>
  <si>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</si>
  <si>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</si>
  <si>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</si>
  <si>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</si>
  <si>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</si>
  <si>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</si>
  <si>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</si>
  <si>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</si>
  <si>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</si>
  <si>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</si>
  <si>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</si>
  <si>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</si>
  <si>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</si>
  <si>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</si>
  <si>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</si>
  <si>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</si>
  <si>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</si>
  <si>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</si>
  <si>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</si>
  <si>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</si>
  <si>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</si>
  <si>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</si>
  <si>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</si>
  <si>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</si>
  <si>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</si>
  <si>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</si>
  <si>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</si>
  <si>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</si>
  <si>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</si>
  <si>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</si>
  <si>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</si>
  <si>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</si>
  <si>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</si>
  <si>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</si>
  <si>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</si>
  <si>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</si>
  <si>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</si>
  <si>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</si>
  <si>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</si>
  <si>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</si>
  <si>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</si>
  <si>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</si>
  <si>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</si>
  <si>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</si>
  <si>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</si>
  <si>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</si>
  <si>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</si>
  <si>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</si>
  <si>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</si>
  <si>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</si>
  <si>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</si>
  <si>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</si>
  <si>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</si>
  <si>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</si>
  <si>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</si>
  <si>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</si>
  <si>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</si>
  <si>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</si>
  <si>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</si>
  <si>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</si>
  <si>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</si>
  <si>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</si>
  <si>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</si>
  <si>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</si>
  <si>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</si>
  <si>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</si>
  <si>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</si>
  <si>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</si>
  <si>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</si>
  <si>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</si>
  <si>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</si>
  <si>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</si>
  <si>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</si>
  <si>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</si>
  <si>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</si>
  <si>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31120M09D010202 REHABILITACION</t>
  </si>
  <si>
    <t>31120M09D010203 TRABAJO SOCIAL</t>
  </si>
  <si>
    <t>31120M09D010204 INCLUSION A LA VIDA</t>
  </si>
  <si>
    <t>31120M09D010205 ADULTOS MAYORES</t>
  </si>
  <si>
    <t>31120M09D010206 ASISTENCIA ALIMENTARIA</t>
  </si>
  <si>
    <t>31120M09D010207 CENTRO DE ATENCION INFANTIL COMUNITARIO</t>
  </si>
  <si>
    <t>31120M09D010208 PSICOLOGIA</t>
  </si>
  <si>
    <t>31120M09D010209 NIÑOS (A) ADOLE DESARR EST VIDA SALUD</t>
  </si>
  <si>
    <t>31120M09D010210 CRIANZA POSITIVA</t>
  </si>
  <si>
    <t>31120M09D010211 RED MOVIL</t>
  </si>
  <si>
    <t>31120M09D010300 DIRECCION ADMINISTRATIVA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</si>
  <si>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</si>
  <si>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</si>
  <si>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</si>
  <si>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</si>
  <si>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</si>
  <si>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</si>
  <si>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</si>
  <si>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</si>
  <si>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</si>
  <si>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</si>
  <si>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</si>
  <si>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</si>
  <si>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</si>
  <si>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</si>
  <si>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</si>
  <si>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</si>
  <si>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</si>
  <si>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</si>
  <si>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</si>
  <si>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</si>
  <si>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</si>
  <si>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</si>
  <si>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</si>
  <si>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</si>
  <si>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</si>
  <si>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</si>
  <si>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</si>
  <si>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</si>
  <si>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</si>
  <si>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</si>
  <si>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</si>
  <si>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</si>
  <si>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</si>
  <si>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</si>
  <si>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</si>
  <si>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</si>
  <si>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</si>
  <si>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</si>
  <si>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</si>
  <si>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</si>
  <si>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</si>
  <si>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</si>
  <si>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</si>
  <si>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</si>
  <si>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</si>
  <si>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</si>
  <si>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</si>
  <si>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</si>
  <si>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</si>
  <si>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</si>
  <si>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</si>
  <si>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</si>
  <si>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</si>
  <si>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</si>
  <si>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</si>
  <si>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</si>
  <si>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f. Estimación por Pérdida o Deterioro de Activos Circulantes (f=f1+f2)</t>
  </si>
  <si>
    <t>a. Resultado del Ejercicio (Ahorro/Desahorro)</t>
  </si>
  <si>
    <t>Amortizaciones del Periodo</t>
  </si>
  <si>
    <t>Revaluaciones, Reclasificaciones y Otros Ajustes</t>
  </si>
  <si>
    <t>Saldo Final del Periodo</t>
  </si>
  <si>
    <t>Pago de Intereses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</si>
</sst>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/>
  </cellStyleXfs>
  <cellXfs count="31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3" fillId="0" borderId="14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 applyProtection="1">
      <alignment horizontal="left" vertical="center" indent="5"/>
      <protection locked="0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2"/>
    </xf>
    <xf numFmtId="3" fontId="0" fillId="0" borderId="14" xfId="4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3"/>
    </xf>
    <xf numFmtId="3" fontId="1" fillId="0" borderId="14" xfId="4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5"/>
    </xf>
    <xf numFmtId="3" fontId="0" fillId="0" borderId="14" xfId="4" applyNumberFormat="1" applyFont="1" applyFill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3" fontId="2" fillId="0" borderId="14" xfId="4" applyNumberFormat="1" applyFont="1" applyFill="1" applyBorder="1" applyAlignment="1" applyProtection="1">
      <alignment horizontal="right" vertical="center"/>
      <protection locked="0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2" fontId="0" fillId="0" borderId="14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left" vertical="center" indent="2"/>
    </xf>
    <xf numFmtId="3" fontId="0" fillId="0" borderId="15" xfId="0" applyNumberFormat="1" applyBorder="1" applyAlignment="1">
      <alignment horizontal="right" vertical="center"/>
    </xf>
    <xf numFmtId="49" fontId="0" fillId="0" borderId="15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0" fillId="0" borderId="0" xfId="0" applyAlignment="1">
      <alignment wrapText="1"/>
    </xf>
    <xf numFmtId="165" fontId="2" fillId="0" borderId="14" xfId="4" applyNumberFormat="1" applyFont="1" applyFill="1" applyBorder="1" applyAlignment="1" applyProtection="1">
      <alignment horizontal="right" vertical="center"/>
      <protection locked="0"/>
    </xf>
    <xf numFmtId="165" fontId="0" fillId="0" borderId="14" xfId="4" applyNumberFormat="1" applyFont="1" applyFill="1" applyBorder="1" applyAlignment="1" applyProtection="1">
      <alignment horizontal="right" vertical="center"/>
      <protection locked="0"/>
    </xf>
    <xf numFmtId="165" fontId="1" fillId="0" borderId="14" xfId="4" applyNumberFormat="1" applyFont="1" applyFill="1" applyBorder="1" applyAlignment="1" applyProtection="1">
      <alignment horizontal="right" vertical="center"/>
      <protection locked="0"/>
    </xf>
    <xf numFmtId="165" fontId="0" fillId="0" borderId="14" xfId="4" applyNumberFormat="1" applyFont="1" applyFill="1" applyBorder="1" applyAlignment="1">
      <alignment horizontal="right"/>
    </xf>
    <xf numFmtId="165" fontId="0" fillId="2" borderId="16" xfId="4" applyNumberFormat="1" applyFont="1" applyFill="1" applyBorder="1" applyAlignment="1">
      <alignment horizontal="right"/>
    </xf>
    <xf numFmtId="165" fontId="0" fillId="0" borderId="14" xfId="4" applyNumberFormat="1" applyFont="1" applyBorder="1" applyAlignment="1">
      <alignment horizontal="right"/>
    </xf>
    <xf numFmtId="165" fontId="0" fillId="0" borderId="14" xfId="4" applyNumberFormat="1" applyFont="1" applyFill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165" fontId="0" fillId="0" borderId="15" xfId="4" applyNumberFormat="1" applyFont="1" applyFill="1" applyBorder="1" applyAlignment="1">
      <alignment horizontal="right"/>
    </xf>
    <xf numFmtId="0" fontId="2" fillId="0" borderId="14" xfId="0" applyFont="1" applyBorder="1" applyAlignment="1" applyProtection="1">
      <alignment vertical="center"/>
      <protection locked="0"/>
    </xf>
    <xf numFmtId="165" fontId="2" fillId="0" borderId="14" xfId="4" applyNumberFormat="1" applyFont="1" applyFill="1" applyBorder="1" applyAlignment="1" applyProtection="1">
      <alignment vertical="center"/>
      <protection locked="0"/>
    </xf>
    <xf numFmtId="165" fontId="0" fillId="2" borderId="16" xfId="0" applyNumberFormat="1" applyFill="1" applyBorder="1" applyAlignment="1">
      <alignment vertical="center"/>
    </xf>
    <xf numFmtId="165" fontId="0" fillId="0" borderId="14" xfId="4" applyNumberFormat="1" applyFont="1" applyFill="1" applyBorder="1" applyAlignment="1" applyProtection="1">
      <alignment vertical="center"/>
      <protection locked="0"/>
    </xf>
    <xf numFmtId="165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165" fontId="0" fillId="0" borderId="14" xfId="4" applyNumberFormat="1" applyFont="1" applyFill="1" applyBorder="1" applyAlignment="1">
      <alignment vertical="center"/>
    </xf>
    <xf numFmtId="165" fontId="0" fillId="0" borderId="14" xfId="0" applyNumberFormat="1" applyBorder="1" applyAlignment="1">
      <alignment vertical="center"/>
    </xf>
    <xf numFmtId="43" fontId="0" fillId="0" borderId="15" xfId="4" applyFont="1" applyFill="1" applyBorder="1"/>
    <xf numFmtId="0" fontId="12" fillId="0" borderId="0" xfId="0" applyFont="1" applyAlignment="1">
      <alignment vertical="center"/>
    </xf>
    <xf numFmtId="3" fontId="2" fillId="0" borderId="14" xfId="4" applyNumberFormat="1" applyFont="1" applyFill="1" applyBorder="1" applyProtection="1">
      <protection locked="0"/>
    </xf>
    <xf numFmtId="3" fontId="1" fillId="0" borderId="14" xfId="4" applyNumberFormat="1" applyFont="1" applyFill="1" applyBorder="1" applyProtection="1">
      <protection locked="0"/>
    </xf>
    <xf numFmtId="3" fontId="0" fillId="0" borderId="14" xfId="4" applyNumberFormat="1" applyFont="1" applyFill="1" applyBorder="1" applyProtection="1">
      <protection locked="0"/>
    </xf>
    <xf numFmtId="3" fontId="0" fillId="0" borderId="14" xfId="4" applyNumberFormat="1" applyFont="1" applyFill="1" applyBorder="1"/>
    <xf numFmtId="3" fontId="6" fillId="2" borderId="16" xfId="4" applyNumberFormat="1" applyFont="1" applyFill="1" applyBorder="1" applyAlignment="1"/>
    <xf numFmtId="3" fontId="7" fillId="2" borderId="16" xfId="4" applyNumberFormat="1" applyFont="1" applyFill="1" applyBorder="1" applyAlignment="1"/>
    <xf numFmtId="3" fontId="2" fillId="0" borderId="14" xfId="4" applyNumberFormat="1" applyFont="1" applyFill="1" applyBorder="1"/>
    <xf numFmtId="2" fontId="0" fillId="0" borderId="0" xfId="0" applyNumberFormat="1"/>
    <xf numFmtId="2" fontId="2" fillId="2" borderId="12" xfId="0" applyNumberFormat="1" applyFont="1" applyFill="1" applyBorder="1" applyAlignment="1">
      <alignment horizontal="center" vertical="center" wrapText="1"/>
    </xf>
    <xf numFmtId="3" fontId="2" fillId="0" borderId="14" xfId="4" applyNumberFormat="1" applyFont="1" applyFill="1" applyBorder="1" applyAlignment="1" applyProtection="1">
      <alignment vertical="center"/>
      <protection locked="0"/>
    </xf>
    <xf numFmtId="3" fontId="1" fillId="0" borderId="14" xfId="4" applyNumberFormat="1" applyFont="1" applyFill="1" applyBorder="1" applyAlignment="1" applyProtection="1">
      <alignment vertical="center"/>
      <protection locked="0"/>
    </xf>
    <xf numFmtId="3" fontId="0" fillId="0" borderId="14" xfId="4" applyNumberFormat="1" applyFont="1" applyFill="1" applyBorder="1" applyAlignment="1">
      <alignment vertical="center"/>
    </xf>
    <xf numFmtId="4" fontId="0" fillId="0" borderId="15" xfId="4" applyNumberFormat="1" applyFont="1" applyFill="1" applyBorder="1" applyAlignment="1">
      <alignment vertical="center"/>
    </xf>
    <xf numFmtId="3" fontId="1" fillId="0" borderId="13" xfId="4" applyNumberFormat="1" applyFont="1" applyFill="1" applyBorder="1" applyAlignment="1" applyProtection="1">
      <alignment vertical="center"/>
      <protection locked="0"/>
    </xf>
    <xf numFmtId="3" fontId="7" fillId="2" borderId="16" xfId="4" applyNumberFormat="1" applyFont="1" applyFill="1" applyBorder="1" applyAlignment="1">
      <alignment vertical="center"/>
    </xf>
    <xf numFmtId="3" fontId="2" fillId="0" borderId="14" xfId="4" applyNumberFormat="1" applyFont="1" applyFill="1" applyBorder="1" applyAlignment="1">
      <alignment vertical="center"/>
    </xf>
    <xf numFmtId="4" fontId="0" fillId="0" borderId="0" xfId="0" applyNumberFormat="1"/>
    <xf numFmtId="3" fontId="0" fillId="0" borderId="13" xfId="0" applyNumberFormat="1" applyFont="1" applyBorder="1" applyProtection="1">
      <protection locked="0"/>
    </xf>
    <xf numFmtId="3" fontId="7" fillId="2" borderId="16" xfId="4" applyNumberFormat="1" applyFont="1" applyFill="1" applyBorder="1"/>
    <xf numFmtId="4" fontId="0" fillId="0" borderId="15" xfId="4" applyNumberFormat="1" applyFont="1" applyFill="1" applyBorder="1"/>
    <xf numFmtId="166" fontId="0" fillId="0" borderId="14" xfId="4" applyNumberFormat="1" applyFont="1" applyFill="1" applyBorder="1"/>
    <xf numFmtId="3" fontId="0" fillId="0" borderId="14" xfId="4" applyNumberFormat="1" applyFont="1" applyFill="1" applyBorder="1" applyAlignment="1" applyProtection="1">
      <alignment vertical="center"/>
      <protection locked="0"/>
    </xf>
    <xf numFmtId="3" fontId="0" fillId="2" borderId="16" xfId="4" applyNumberFormat="1" applyFont="1" applyFill="1" applyBorder="1" applyAlignment="1">
      <alignment vertical="center"/>
    </xf>
    <xf numFmtId="3" fontId="0" fillId="0" borderId="15" xfId="4" applyNumberFormat="1" applyFont="1" applyFill="1" applyBorder="1"/>
    <xf numFmtId="3" fontId="0" fillId="0" borderId="0" xfId="4" applyNumberFormat="1" applyFont="1"/>
    <xf numFmtId="3" fontId="3" fillId="0" borderId="0" xfId="4" applyNumberFormat="1" applyFont="1" applyFill="1"/>
    <xf numFmtId="3" fontId="3" fillId="0" borderId="0" xfId="4" applyNumberFormat="1" applyFont="1" applyFill="1" applyBorder="1" applyAlignment="1" applyProtection="1">
      <alignment vertical="center"/>
      <protection locked="0"/>
    </xf>
    <xf numFmtId="4" fontId="0" fillId="0" borderId="0" xfId="4" applyNumberFormat="1" applyFont="1"/>
    <xf numFmtId="4" fontId="0" fillId="0" borderId="0" xfId="4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horizontal="left" vertical="center" indent="6"/>
    </xf>
    <xf numFmtId="4" fontId="0" fillId="0" borderId="14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4" fontId="0" fillId="0" borderId="14" xfId="0" applyNumberFormat="1" applyFont="1" applyBorder="1" applyAlignment="1">
      <alignment vertical="center"/>
    </xf>
    <xf numFmtId="0" fontId="0" fillId="0" borderId="14" xfId="0" applyFont="1" applyBorder="1" applyAlignment="1">
      <alignment horizontal="left" vertical="center" wrapText="1" indent="3"/>
    </xf>
    <xf numFmtId="0" fontId="0" fillId="0" borderId="1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3" fontId="0" fillId="0" borderId="14" xfId="0" applyNumberFormat="1" applyFont="1" applyBorder="1" applyAlignment="1" applyProtection="1">
      <alignment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/>
    <xf numFmtId="0" fontId="2" fillId="0" borderId="13" xfId="0" applyFont="1" applyFill="1" applyBorder="1" applyAlignment="1">
      <alignment horizontal="left" vertical="center" indent="3"/>
    </xf>
    <xf numFmtId="3" fontId="16" fillId="0" borderId="18" xfId="0" applyNumberFormat="1" applyFont="1" applyFill="1" applyBorder="1" applyAlignment="1" applyProtection="1">
      <protection locked="0"/>
    </xf>
    <xf numFmtId="0" fontId="0" fillId="0" borderId="14" xfId="0" applyFill="1" applyBorder="1" applyAlignment="1">
      <alignment horizontal="left" vertical="center" indent="6"/>
    </xf>
    <xf numFmtId="0" fontId="0" fillId="0" borderId="14" xfId="0" applyFill="1" applyBorder="1" applyAlignment="1">
      <alignment vertical="center"/>
    </xf>
    <xf numFmtId="3" fontId="17" fillId="0" borderId="18" xfId="0" applyNumberFormat="1" applyFont="1" applyFill="1" applyBorder="1" applyAlignment="1" applyProtection="1">
      <alignment vertical="center"/>
    </xf>
    <xf numFmtId="0" fontId="2" fillId="0" borderId="14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vertical="center"/>
    </xf>
    <xf numFmtId="3" fontId="17" fillId="0" borderId="19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3" fontId="0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</xf>
    <xf numFmtId="0" fontId="0" fillId="0" borderId="0" xfId="0"/>
    <xf numFmtId="0" fontId="0" fillId="3" borderId="21" xfId="0" applyFill="1" applyBorder="1" applyAlignment="1">
      <alignment horizontal="left" indent="9"/>
    </xf>
    <xf numFmtId="0" fontId="0" fillId="3" borderId="21" xfId="0" applyFill="1" applyBorder="1" applyAlignment="1">
      <alignment horizontal="left" indent="3"/>
    </xf>
    <xf numFmtId="0" fontId="2" fillId="3" borderId="21" xfId="0" applyFont="1" applyFill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" fillId="3" borderId="13" xfId="0" applyFont="1" applyFill="1" applyBorder="1" applyAlignment="1">
      <alignment horizontal="left" vertical="center" indent="3"/>
    </xf>
    <xf numFmtId="0" fontId="0" fillId="3" borderId="21" xfId="0" applyFill="1" applyBorder="1" applyAlignment="1">
      <alignment horizontal="left" vertical="center" indent="6"/>
    </xf>
    <xf numFmtId="0" fontId="0" fillId="3" borderId="21" xfId="0" applyFill="1" applyBorder="1" applyAlignment="1">
      <alignment horizontal="left" vertical="center" indent="9"/>
    </xf>
    <xf numFmtId="0" fontId="0" fillId="3" borderId="21" xfId="0" applyFill="1" applyBorder="1" applyAlignment="1">
      <alignment horizontal="left" vertical="center" indent="3"/>
    </xf>
    <xf numFmtId="0" fontId="2" fillId="3" borderId="21" xfId="0" applyFont="1" applyFill="1" applyBorder="1" applyAlignment="1">
      <alignment horizontal="left" vertical="center" indent="3"/>
    </xf>
    <xf numFmtId="0" fontId="22" fillId="0" borderId="20" xfId="5" applyFont="1" applyBorder="1" applyAlignment="1">
      <alignment horizontal="left" vertical="top"/>
    </xf>
    <xf numFmtId="0" fontId="23" fillId="0" borderId="20" xfId="5" applyFont="1" applyBorder="1" applyAlignment="1">
      <alignment horizontal="left" vertical="top"/>
    </xf>
    <xf numFmtId="43" fontId="0" fillId="0" borderId="15" xfId="4" applyFont="1" applyBorder="1"/>
    <xf numFmtId="165" fontId="2" fillId="3" borderId="21" xfId="4" applyNumberFormat="1" applyFont="1" applyFill="1" applyBorder="1" applyAlignment="1" applyProtection="1">
      <alignment vertical="center"/>
      <protection locked="0"/>
    </xf>
    <xf numFmtId="165" fontId="0" fillId="3" borderId="21" xfId="4" applyNumberFormat="1" applyFont="1" applyFill="1" applyBorder="1" applyAlignment="1" applyProtection="1">
      <alignment vertical="center"/>
      <protection locked="0"/>
    </xf>
    <xf numFmtId="165" fontId="0" fillId="3" borderId="21" xfId="4" applyNumberFormat="1" applyFont="1" applyFill="1" applyBorder="1" applyAlignment="1">
      <alignment vertical="center"/>
    </xf>
    <xf numFmtId="0" fontId="11" fillId="0" borderId="0" xfId="0" applyFont="1"/>
    <xf numFmtId="0" fontId="3" fillId="0" borderId="0" xfId="0" applyFont="1"/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165" fontId="1" fillId="3" borderId="21" xfId="4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2" fillId="0" borderId="13" xfId="0" applyFont="1" applyFill="1" applyBorder="1" applyAlignment="1">
      <alignment horizontal="left" vertical="center" indent="3"/>
    </xf>
    <xf numFmtId="0" fontId="2" fillId="0" borderId="21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166" fontId="0" fillId="0" borderId="15" xfId="4" applyNumberFormat="1" applyFont="1" applyBorder="1" applyAlignment="1">
      <alignment vertical="center"/>
    </xf>
    <xf numFmtId="165" fontId="2" fillId="0" borderId="13" xfId="4" applyNumberFormat="1" applyFont="1" applyFill="1" applyBorder="1" applyAlignment="1" applyProtection="1">
      <alignment vertical="center"/>
      <protection locked="0"/>
    </xf>
    <xf numFmtId="165" fontId="0" fillId="0" borderId="21" xfId="4" applyNumberFormat="1" applyFont="1" applyFill="1" applyBorder="1" applyAlignment="1" applyProtection="1">
      <alignment vertical="center"/>
      <protection locked="0"/>
    </xf>
    <xf numFmtId="165" fontId="0" fillId="0" borderId="21" xfId="4" applyNumberFormat="1" applyFont="1" applyFill="1" applyBorder="1" applyAlignment="1">
      <alignment vertical="center"/>
    </xf>
    <xf numFmtId="165" fontId="2" fillId="0" borderId="21" xfId="4" applyNumberFormat="1" applyFont="1" applyFill="1" applyBorder="1" applyAlignment="1" applyProtection="1">
      <alignment vertical="center"/>
      <protection locked="0"/>
    </xf>
    <xf numFmtId="0" fontId="0" fillId="0" borderId="21" xfId="0" applyFont="1" applyFill="1" applyBorder="1" applyAlignment="1" applyProtection="1">
      <alignment horizontal="left" vertical="center" indent="6"/>
      <protection locked="0"/>
    </xf>
    <xf numFmtId="165" fontId="1" fillId="0" borderId="21" xfId="4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indent="3"/>
    </xf>
    <xf numFmtId="0" fontId="2" fillId="0" borderId="21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vertical="center"/>
    </xf>
    <xf numFmtId="0" fontId="0" fillId="0" borderId="0" xfId="0" applyBorder="1"/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left" wrapText="1" indent="9"/>
    </xf>
    <xf numFmtId="0" fontId="0" fillId="0" borderId="21" xfId="0" applyFill="1" applyBorder="1" applyAlignment="1">
      <alignment horizontal="left" vertical="center" indent="6"/>
    </xf>
    <xf numFmtId="0" fontId="0" fillId="0" borderId="21" xfId="0" applyFill="1" applyBorder="1" applyAlignment="1">
      <alignment vertical="center"/>
    </xf>
    <xf numFmtId="0" fontId="0" fillId="0" borderId="21" xfId="0" applyFill="1" applyBorder="1" applyAlignment="1">
      <alignment horizontal="left" vertical="center" indent="9"/>
    </xf>
    <xf numFmtId="0" fontId="0" fillId="0" borderId="21" xfId="0" applyFill="1" applyBorder="1" applyAlignment="1">
      <alignment horizontal="left" vertical="center" wrapText="1" indent="6"/>
    </xf>
    <xf numFmtId="0" fontId="0" fillId="0" borderId="21" xfId="0" applyFill="1" applyBorder="1" applyAlignment="1">
      <alignment horizontal="left" vertical="center" wrapText="1" indent="9"/>
    </xf>
    <xf numFmtId="0" fontId="24" fillId="0" borderId="20" xfId="5" applyFont="1" applyBorder="1" applyAlignment="1">
      <alignment horizontal="left"/>
    </xf>
    <xf numFmtId="166" fontId="0" fillId="0" borderId="11" xfId="4" applyNumberFormat="1" applyFont="1" applyFill="1" applyBorder="1"/>
    <xf numFmtId="165" fontId="2" fillId="0" borderId="6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vertical="center"/>
      <protection locked="0"/>
    </xf>
    <xf numFmtId="165" fontId="2" fillId="0" borderId="8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vertical="center" wrapText="1"/>
      <protection locked="0"/>
    </xf>
    <xf numFmtId="165" fontId="0" fillId="0" borderId="8" xfId="4" applyNumberFormat="1" applyFont="1" applyFill="1" applyBorder="1" applyAlignment="1">
      <alignment vertical="center"/>
    </xf>
    <xf numFmtId="0" fontId="2" fillId="0" borderId="21" xfId="0" applyFont="1" applyBorder="1" applyAlignment="1">
      <alignment horizontal="left" vertical="center" indent="3"/>
    </xf>
    <xf numFmtId="165" fontId="1" fillId="0" borderId="8" xfId="4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2" fillId="2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" fillId="0" borderId="13" xfId="0" applyFont="1" applyFill="1" applyBorder="1" applyAlignment="1">
      <alignment horizontal="left" vertical="center" indent="3"/>
    </xf>
    <xf numFmtId="0" fontId="2" fillId="0" borderId="21" xfId="0" applyFont="1" applyFill="1" applyBorder="1" applyAlignment="1">
      <alignment horizontal="left" vertical="center" indent="3"/>
    </xf>
    <xf numFmtId="0" fontId="0" fillId="0" borderId="21" xfId="0" applyFill="1" applyBorder="1" applyAlignment="1">
      <alignment horizontal="left" vertical="center" indent="6"/>
    </xf>
    <xf numFmtId="0" fontId="0" fillId="0" borderId="21" xfId="0" applyFill="1" applyBorder="1" applyAlignment="1">
      <alignment vertical="center"/>
    </xf>
    <xf numFmtId="0" fontId="0" fillId="0" borderId="21" xfId="0" applyFill="1" applyBorder="1" applyAlignment="1">
      <alignment horizontal="left" vertical="center" indent="9"/>
    </xf>
    <xf numFmtId="0" fontId="0" fillId="0" borderId="21" xfId="0" applyFill="1" applyBorder="1" applyAlignment="1">
      <alignment horizontal="left" vertical="center" wrapText="1" indent="6"/>
    </xf>
    <xf numFmtId="0" fontId="2" fillId="0" borderId="21" xfId="0" applyFont="1" applyFill="1" applyBorder="1" applyAlignment="1">
      <alignment horizontal="left" indent="3"/>
    </xf>
    <xf numFmtId="0" fontId="2" fillId="2" borderId="3" xfId="0" applyFont="1" applyFill="1" applyBorder="1" applyAlignment="1">
      <alignment horizontal="center" vertical="center" wrapText="1"/>
    </xf>
    <xf numFmtId="166" fontId="0" fillId="0" borderId="11" xfId="4" applyNumberFormat="1" applyFont="1" applyBorder="1" applyAlignment="1">
      <alignment horizontal="center"/>
    </xf>
    <xf numFmtId="165" fontId="2" fillId="0" borderId="8" xfId="4" applyNumberFormat="1" applyFont="1" applyFill="1" applyBorder="1" applyAlignment="1" applyProtection="1">
      <alignment horizontal="right" vertical="center"/>
      <protection locked="0"/>
    </xf>
    <xf numFmtId="165" fontId="0" fillId="0" borderId="8" xfId="4" applyNumberFormat="1" applyFont="1" applyFill="1" applyBorder="1" applyAlignment="1" applyProtection="1">
      <alignment horizontal="right" vertical="center"/>
      <protection locked="0"/>
    </xf>
    <xf numFmtId="165" fontId="0" fillId="0" borderId="8" xfId="4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165" fontId="1" fillId="0" borderId="8" xfId="4" applyNumberFormat="1" applyFont="1" applyFill="1" applyBorder="1" applyAlignment="1" applyProtection="1">
      <alignment horizontal="right" vertical="center"/>
      <protection locked="0"/>
    </xf>
    <xf numFmtId="0" fontId="12" fillId="0" borderId="1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4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</cellXfs>
  <cellStyles count="7">
    <cellStyle name="Millares" xfId="4" builtinId="3"/>
    <cellStyle name="Normal" xfId="0" builtinId="0"/>
    <cellStyle name="Normal 2" xfId="2"/>
    <cellStyle name="Normal 2 2" xfId="1"/>
    <cellStyle name="Normal 2 3" xfId="6"/>
    <cellStyle name="Normal 3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17283"/>
  <sheetViews>
    <sheetView showGridLines="0" topLeftCell="B22" zoomScale="75" zoomScaleNormal="75" workbookViewId="0">
      <selection activeCell="D70" sqref="D70"/>
    </sheetView>
    <sheetView topLeftCell="A2" zoomScale="85" zoomScaleNormal="85" workbookViewId="1">
      <selection sqref="A1:F1"/>
    </sheetView>
  </sheetViews>
  <sheetFormatPr baseColWidth="10" defaultColWidth="14.7109375" defaultRowHeight="15" zeroHeight="1"/>
  <cols>
    <col min="1" max="1" width="78" style="92" customWidth="1"/>
    <col min="2" max="2" width="19.5703125" customWidth="1"/>
    <col min="3" max="3" width="18.28515625" customWidth="1"/>
    <col min="4" max="4" width="75.5703125" style="92" customWidth="1"/>
    <col min="5" max="5" width="20" customWidth="1"/>
    <col min="6" max="6" width="20.7109375" customWidth="1"/>
  </cols>
  <sheetData>
    <row r="1" spans="1:6" s="33" customFormat="1" ht="37.5" customHeight="1">
      <c r="A1" s="277" t="s">
        <v>0</v>
      </c>
      <c r="B1" s="277"/>
      <c r="C1" s="277"/>
      <c r="D1" s="277"/>
      <c r="E1" s="277"/>
      <c r="F1" s="277"/>
    </row>
    <row r="2" spans="1:6">
      <c r="A2" s="278" t="s">
        <v>517</v>
      </c>
      <c r="B2" s="279"/>
      <c r="C2" s="279"/>
      <c r="D2" s="279"/>
      <c r="E2" s="279"/>
      <c r="F2" s="280"/>
    </row>
    <row r="3" spans="1:6">
      <c r="A3" s="281" t="s">
        <v>1</v>
      </c>
      <c r="B3" s="282"/>
      <c r="C3" s="282"/>
      <c r="D3" s="282"/>
      <c r="E3" s="282"/>
      <c r="F3" s="283"/>
    </row>
    <row r="4" spans="1:6">
      <c r="A4" s="281" t="s">
        <v>518</v>
      </c>
      <c r="B4" s="282"/>
      <c r="C4" s="282"/>
      <c r="D4" s="282"/>
      <c r="E4" s="282"/>
      <c r="F4" s="283"/>
    </row>
    <row r="5" spans="1:6">
      <c r="A5" s="284" t="s">
        <v>2</v>
      </c>
      <c r="B5" s="285"/>
      <c r="C5" s="285"/>
      <c r="D5" s="285"/>
      <c r="E5" s="285"/>
      <c r="F5" s="286"/>
    </row>
    <row r="6" spans="1:6" ht="30">
      <c r="A6" s="19" t="s">
        <v>3</v>
      </c>
      <c r="B6" s="20">
        <v>2026</v>
      </c>
      <c r="C6" s="1" t="s">
        <v>4</v>
      </c>
      <c r="D6" s="21" t="s">
        <v>5</v>
      </c>
      <c r="E6" s="20">
        <v>2026</v>
      </c>
      <c r="F6" s="1" t="s">
        <v>4</v>
      </c>
    </row>
    <row r="7" spans="1:6">
      <c r="A7" s="2" t="s">
        <v>6</v>
      </c>
      <c r="B7" s="22"/>
      <c r="C7" s="22"/>
      <c r="D7" s="77" t="s">
        <v>7</v>
      </c>
      <c r="E7" s="22"/>
      <c r="F7" s="22"/>
    </row>
    <row r="8" spans="1:6">
      <c r="A8" s="2" t="s">
        <v>8</v>
      </c>
      <c r="B8" s="22"/>
      <c r="C8" s="22"/>
      <c r="D8" s="77" t="s">
        <v>9</v>
      </c>
      <c r="E8" s="22"/>
      <c r="F8" s="22"/>
    </row>
    <row r="9" spans="1:6">
      <c r="A9" s="23" t="s">
        <v>10</v>
      </c>
      <c r="B9" s="78">
        <f>SUM(B10:B16)</f>
        <v>534357.30000000005</v>
      </c>
      <c r="C9" s="78">
        <f>SUM(C10:C16)</f>
        <v>437018.81</v>
      </c>
      <c r="D9" s="79" t="s">
        <v>11</v>
      </c>
      <c r="E9" s="78">
        <f>SUM(E10:E18)</f>
        <v>276517.15999999997</v>
      </c>
      <c r="F9" s="78">
        <f>SUM(F10:F18)</f>
        <v>272935.61</v>
      </c>
    </row>
    <row r="10" spans="1:6">
      <c r="A10" s="24" t="s">
        <v>12</v>
      </c>
      <c r="B10" s="80">
        <v>0</v>
      </c>
      <c r="C10" s="80">
        <v>0</v>
      </c>
      <c r="D10" s="81" t="s">
        <v>13</v>
      </c>
      <c r="E10" s="80">
        <v>6048.04</v>
      </c>
      <c r="F10" s="80">
        <v>6048.04</v>
      </c>
    </row>
    <row r="11" spans="1:6">
      <c r="A11" s="24" t="s">
        <v>14</v>
      </c>
      <c r="B11" s="80">
        <v>534357.30000000005</v>
      </c>
      <c r="C11" s="80">
        <v>437018.81</v>
      </c>
      <c r="D11" s="81" t="s">
        <v>15</v>
      </c>
      <c r="E11" s="80">
        <v>-7277.3</v>
      </c>
      <c r="F11" s="80">
        <v>-45221.3</v>
      </c>
    </row>
    <row r="12" spans="1:6">
      <c r="A12" s="24" t="s">
        <v>16</v>
      </c>
      <c r="B12" s="80">
        <v>0</v>
      </c>
      <c r="C12" s="80">
        <v>0</v>
      </c>
      <c r="D12" s="81" t="s">
        <v>17</v>
      </c>
      <c r="E12" s="80">
        <v>0</v>
      </c>
      <c r="F12" s="80">
        <v>0</v>
      </c>
    </row>
    <row r="13" spans="1:6">
      <c r="A13" s="24" t="s">
        <v>18</v>
      </c>
      <c r="B13" s="80">
        <v>0</v>
      </c>
      <c r="C13" s="80">
        <v>0</v>
      </c>
      <c r="D13" s="81" t="s">
        <v>19</v>
      </c>
      <c r="E13" s="80">
        <v>0</v>
      </c>
      <c r="F13" s="80">
        <v>0</v>
      </c>
    </row>
    <row r="14" spans="1:6">
      <c r="A14" s="24" t="s">
        <v>20</v>
      </c>
      <c r="B14" s="80">
        <v>0</v>
      </c>
      <c r="C14" s="80">
        <v>0</v>
      </c>
      <c r="D14" s="81" t="s">
        <v>21</v>
      </c>
      <c r="E14" s="80">
        <v>0</v>
      </c>
      <c r="F14" s="80">
        <v>0</v>
      </c>
    </row>
    <row r="15" spans="1:6">
      <c r="A15" s="24" t="s">
        <v>22</v>
      </c>
      <c r="B15" s="80">
        <v>0</v>
      </c>
      <c r="C15" s="80">
        <v>0</v>
      </c>
      <c r="D15" s="81" t="s">
        <v>23</v>
      </c>
      <c r="E15" s="80">
        <v>0</v>
      </c>
      <c r="F15" s="80">
        <v>0</v>
      </c>
    </row>
    <row r="16" spans="1:6">
      <c r="A16" s="24" t="s">
        <v>24</v>
      </c>
      <c r="B16" s="80">
        <v>0</v>
      </c>
      <c r="C16" s="80">
        <v>0</v>
      </c>
      <c r="D16" s="81" t="s">
        <v>25</v>
      </c>
      <c r="E16" s="80">
        <v>190649.37</v>
      </c>
      <c r="F16" s="80">
        <v>225011.82</v>
      </c>
    </row>
    <row r="17" spans="1:6">
      <c r="A17" s="23" t="s">
        <v>26</v>
      </c>
      <c r="B17" s="78">
        <f>SUM(B18:B24)</f>
        <v>80978.03</v>
      </c>
      <c r="C17" s="78">
        <f>SUM(C18:C24)</f>
        <v>46376.22</v>
      </c>
      <c r="D17" s="81" t="s">
        <v>27</v>
      </c>
      <c r="E17" s="80">
        <v>0</v>
      </c>
      <c r="F17" s="80">
        <v>0</v>
      </c>
    </row>
    <row r="18" spans="1:6">
      <c r="A18" s="24" t="s">
        <v>28</v>
      </c>
      <c r="B18" s="80">
        <v>0</v>
      </c>
      <c r="C18" s="80">
        <v>0</v>
      </c>
      <c r="D18" s="81" t="s">
        <v>29</v>
      </c>
      <c r="E18" s="80">
        <v>87097.05</v>
      </c>
      <c r="F18" s="80">
        <v>87097.05</v>
      </c>
    </row>
    <row r="19" spans="1:6">
      <c r="A19" s="24" t="s">
        <v>30</v>
      </c>
      <c r="B19" s="80">
        <v>142881.03</v>
      </c>
      <c r="C19" s="80">
        <v>120552.22</v>
      </c>
      <c r="D19" s="79" t="s">
        <v>31</v>
      </c>
      <c r="E19" s="78">
        <f>SUM(E20:E22)</f>
        <v>0</v>
      </c>
      <c r="F19" s="78">
        <f>SUM(F20:F22)</f>
        <v>0</v>
      </c>
    </row>
    <row r="20" spans="1:6">
      <c r="A20" s="24" t="s">
        <v>32</v>
      </c>
      <c r="B20" s="80">
        <v>-66903</v>
      </c>
      <c r="C20" s="80">
        <v>-79176</v>
      </c>
      <c r="D20" s="81" t="s">
        <v>33</v>
      </c>
      <c r="E20" s="80">
        <v>0</v>
      </c>
      <c r="F20" s="80">
        <v>0</v>
      </c>
    </row>
    <row r="21" spans="1:6">
      <c r="A21" s="24" t="s">
        <v>34</v>
      </c>
      <c r="B21" s="80">
        <v>0</v>
      </c>
      <c r="C21" s="80">
        <v>0</v>
      </c>
      <c r="D21" s="81" t="s">
        <v>35</v>
      </c>
      <c r="E21" s="80">
        <v>0</v>
      </c>
      <c r="F21" s="80">
        <v>0</v>
      </c>
    </row>
    <row r="22" spans="1:6">
      <c r="A22" s="24" t="s">
        <v>36</v>
      </c>
      <c r="B22" s="80">
        <v>5000</v>
      </c>
      <c r="C22" s="80">
        <v>5000</v>
      </c>
      <c r="D22" s="81" t="s">
        <v>37</v>
      </c>
      <c r="E22" s="80">
        <v>0</v>
      </c>
      <c r="F22" s="80">
        <v>0</v>
      </c>
    </row>
    <row r="23" spans="1:6">
      <c r="A23" s="24" t="s">
        <v>38</v>
      </c>
      <c r="B23" s="80">
        <v>0</v>
      </c>
      <c r="C23" s="80">
        <v>0</v>
      </c>
      <c r="D23" s="79" t="s">
        <v>39</v>
      </c>
      <c r="E23" s="78">
        <f>E24+E25</f>
        <v>0</v>
      </c>
      <c r="F23" s="78">
        <f>F24+F25</f>
        <v>0</v>
      </c>
    </row>
    <row r="24" spans="1:6">
      <c r="A24" s="24" t="s">
        <v>40</v>
      </c>
      <c r="B24" s="80">
        <v>0</v>
      </c>
      <c r="C24" s="80">
        <v>0</v>
      </c>
      <c r="D24" s="81" t="s">
        <v>41</v>
      </c>
      <c r="E24" s="80">
        <v>0</v>
      </c>
      <c r="F24" s="80">
        <v>0</v>
      </c>
    </row>
    <row r="25" spans="1:6">
      <c r="A25" s="23" t="s">
        <v>42</v>
      </c>
      <c r="B25" s="78">
        <f>SUM(B26:B30)</f>
        <v>6400</v>
      </c>
      <c r="C25" s="78">
        <f>SUM(C26:C30)</f>
        <v>6400</v>
      </c>
      <c r="D25" s="81" t="s">
        <v>43</v>
      </c>
      <c r="E25" s="80">
        <v>0</v>
      </c>
      <c r="F25" s="80">
        <v>0</v>
      </c>
    </row>
    <row r="26" spans="1:6">
      <c r="A26" s="24" t="s">
        <v>44</v>
      </c>
      <c r="B26" s="80">
        <v>6400</v>
      </c>
      <c r="C26" s="80">
        <v>6400</v>
      </c>
      <c r="D26" s="79" t="s">
        <v>45</v>
      </c>
      <c r="E26" s="80">
        <v>0</v>
      </c>
      <c r="F26" s="80">
        <v>0</v>
      </c>
    </row>
    <row r="27" spans="1:6">
      <c r="A27" s="24" t="s">
        <v>46</v>
      </c>
      <c r="B27" s="80">
        <v>0</v>
      </c>
      <c r="C27" s="80">
        <v>0</v>
      </c>
      <c r="D27" s="79" t="s">
        <v>47</v>
      </c>
      <c r="E27" s="78">
        <f>SUM(E28:E30)</f>
        <v>0</v>
      </c>
      <c r="F27" s="78">
        <f>SUM(F28:F30)</f>
        <v>0</v>
      </c>
    </row>
    <row r="28" spans="1:6">
      <c r="A28" s="24" t="s">
        <v>48</v>
      </c>
      <c r="B28" s="80">
        <v>0</v>
      </c>
      <c r="C28" s="80">
        <v>0</v>
      </c>
      <c r="D28" s="81" t="s">
        <v>49</v>
      </c>
      <c r="E28" s="80">
        <v>0</v>
      </c>
      <c r="F28" s="80">
        <v>0</v>
      </c>
    </row>
    <row r="29" spans="1:6">
      <c r="A29" s="24" t="s">
        <v>50</v>
      </c>
      <c r="B29" s="80">
        <v>0</v>
      </c>
      <c r="C29" s="80">
        <v>0</v>
      </c>
      <c r="D29" s="81" t="s">
        <v>51</v>
      </c>
      <c r="E29" s="80">
        <v>0</v>
      </c>
      <c r="F29" s="80">
        <v>0</v>
      </c>
    </row>
    <row r="30" spans="1:6">
      <c r="A30" s="24" t="s">
        <v>52</v>
      </c>
      <c r="B30" s="80">
        <v>0</v>
      </c>
      <c r="C30" s="80">
        <v>0</v>
      </c>
      <c r="D30" s="81" t="s">
        <v>53</v>
      </c>
      <c r="E30" s="80">
        <v>0</v>
      </c>
      <c r="F30" s="80">
        <v>0</v>
      </c>
    </row>
    <row r="31" spans="1:6">
      <c r="A31" s="23" t="s">
        <v>54</v>
      </c>
      <c r="B31" s="78">
        <f>SUM(B32:B36)</f>
        <v>0</v>
      </c>
      <c r="C31" s="78">
        <f>SUM(C32:C36)</f>
        <v>0</v>
      </c>
      <c r="D31" s="79" t="s">
        <v>55</v>
      </c>
      <c r="E31" s="78">
        <f>SUM(E32:E37)</f>
        <v>0</v>
      </c>
      <c r="F31" s="78">
        <f>SUM(F32:F37)</f>
        <v>0</v>
      </c>
    </row>
    <row r="32" spans="1:6">
      <c r="A32" s="24" t="s">
        <v>56</v>
      </c>
      <c r="B32" s="80">
        <v>0</v>
      </c>
      <c r="C32" s="80">
        <v>0</v>
      </c>
      <c r="D32" s="81" t="s">
        <v>57</v>
      </c>
      <c r="E32" s="78">
        <v>0</v>
      </c>
      <c r="F32" s="78">
        <v>0</v>
      </c>
    </row>
    <row r="33" spans="1:6">
      <c r="A33" s="24" t="s">
        <v>58</v>
      </c>
      <c r="B33" s="80">
        <v>0</v>
      </c>
      <c r="C33" s="80">
        <v>0</v>
      </c>
      <c r="D33" s="81" t="s">
        <v>59</v>
      </c>
      <c r="E33" s="80">
        <v>0</v>
      </c>
      <c r="F33" s="80">
        <v>0</v>
      </c>
    </row>
    <row r="34" spans="1:6">
      <c r="A34" s="24" t="s">
        <v>60</v>
      </c>
      <c r="B34" s="80">
        <v>0</v>
      </c>
      <c r="C34" s="80">
        <v>0</v>
      </c>
      <c r="D34" s="81" t="s">
        <v>61</v>
      </c>
      <c r="E34" s="80">
        <v>0</v>
      </c>
      <c r="F34" s="80">
        <v>0</v>
      </c>
    </row>
    <row r="35" spans="1:6">
      <c r="A35" s="24" t="s">
        <v>62</v>
      </c>
      <c r="B35" s="80">
        <v>0</v>
      </c>
      <c r="C35" s="80">
        <v>0</v>
      </c>
      <c r="D35" s="81" t="s">
        <v>63</v>
      </c>
      <c r="E35" s="80">
        <v>0</v>
      </c>
      <c r="F35" s="80">
        <v>0</v>
      </c>
    </row>
    <row r="36" spans="1:6">
      <c r="A36" s="24" t="s">
        <v>64</v>
      </c>
      <c r="B36" s="80">
        <v>0</v>
      </c>
      <c r="C36" s="80">
        <v>0</v>
      </c>
      <c r="D36" s="81" t="s">
        <v>65</v>
      </c>
      <c r="E36" s="80">
        <v>0</v>
      </c>
      <c r="F36" s="80">
        <v>0</v>
      </c>
    </row>
    <row r="37" spans="1:6">
      <c r="A37" s="23" t="s">
        <v>66</v>
      </c>
      <c r="B37" s="80">
        <v>154430.18</v>
      </c>
      <c r="C37" s="80">
        <v>154430.18</v>
      </c>
      <c r="D37" s="81" t="s">
        <v>67</v>
      </c>
      <c r="E37" s="80">
        <v>0</v>
      </c>
      <c r="F37" s="80">
        <v>0</v>
      </c>
    </row>
    <row r="38" spans="1:6">
      <c r="A38" s="23" t="s">
        <v>730</v>
      </c>
      <c r="B38" s="78">
        <f>SUM(B39:B40)</f>
        <v>0</v>
      </c>
      <c r="C38" s="78">
        <f>SUM(C39:C40)</f>
        <v>0</v>
      </c>
      <c r="D38" s="79" t="s">
        <v>68</v>
      </c>
      <c r="E38" s="78">
        <f>SUM(E39:E41)</f>
        <v>0</v>
      </c>
      <c r="F38" s="78">
        <f>SUM(F39:F41)</f>
        <v>0</v>
      </c>
    </row>
    <row r="39" spans="1:6">
      <c r="A39" s="24" t="s">
        <v>69</v>
      </c>
      <c r="B39" s="80">
        <v>0</v>
      </c>
      <c r="C39" s="80">
        <v>0</v>
      </c>
      <c r="D39" s="81" t="s">
        <v>70</v>
      </c>
      <c r="E39" s="80">
        <v>0</v>
      </c>
      <c r="F39" s="80">
        <v>0</v>
      </c>
    </row>
    <row r="40" spans="1:6">
      <c r="A40" s="24" t="s">
        <v>71</v>
      </c>
      <c r="B40" s="80">
        <v>0</v>
      </c>
      <c r="C40" s="80">
        <v>0</v>
      </c>
      <c r="D40" s="81" t="s">
        <v>72</v>
      </c>
      <c r="E40" s="80">
        <v>0</v>
      </c>
      <c r="F40" s="80">
        <v>0</v>
      </c>
    </row>
    <row r="41" spans="1:6">
      <c r="A41" s="23" t="s">
        <v>73</v>
      </c>
      <c r="B41" s="78">
        <f>SUM(B42:B45)</f>
        <v>0</v>
      </c>
      <c r="C41" s="78">
        <f>SUM(C42:C45)</f>
        <v>0</v>
      </c>
      <c r="D41" s="81" t="s">
        <v>74</v>
      </c>
      <c r="E41" s="80">
        <v>0</v>
      </c>
      <c r="F41" s="80">
        <v>0</v>
      </c>
    </row>
    <row r="42" spans="1:6">
      <c r="A42" s="24" t="s">
        <v>75</v>
      </c>
      <c r="B42" s="80">
        <v>0</v>
      </c>
      <c r="C42" s="80">
        <v>0</v>
      </c>
      <c r="D42" s="79" t="s">
        <v>76</v>
      </c>
      <c r="E42" s="78">
        <f>SUM(E43:E45)</f>
        <v>0</v>
      </c>
      <c r="F42" s="78">
        <f>SUM(F43:F45)</f>
        <v>0</v>
      </c>
    </row>
    <row r="43" spans="1:6">
      <c r="A43" s="24" t="s">
        <v>77</v>
      </c>
      <c r="B43" s="80">
        <v>0</v>
      </c>
      <c r="C43" s="80">
        <v>0</v>
      </c>
      <c r="D43" s="81" t="s">
        <v>78</v>
      </c>
      <c r="E43" s="80">
        <v>0</v>
      </c>
      <c r="F43" s="80">
        <v>0</v>
      </c>
    </row>
    <row r="44" spans="1:6">
      <c r="A44" s="24" t="s">
        <v>79</v>
      </c>
      <c r="B44" s="80">
        <v>0</v>
      </c>
      <c r="C44" s="80">
        <v>0</v>
      </c>
      <c r="D44" s="81" t="s">
        <v>80</v>
      </c>
      <c r="E44" s="80">
        <v>0</v>
      </c>
      <c r="F44" s="80">
        <v>0</v>
      </c>
    </row>
    <row r="45" spans="1:6">
      <c r="A45" s="24" t="s">
        <v>81</v>
      </c>
      <c r="B45" s="80">
        <v>0</v>
      </c>
      <c r="C45" s="80">
        <v>0</v>
      </c>
      <c r="D45" s="81" t="s">
        <v>82</v>
      </c>
      <c r="E45" s="80">
        <v>0</v>
      </c>
      <c r="F45" s="80">
        <v>0</v>
      </c>
    </row>
    <row r="46" spans="1:6">
      <c r="A46" s="22"/>
      <c r="B46" s="82"/>
      <c r="C46" s="82"/>
      <c r="D46" s="83"/>
      <c r="E46" s="82"/>
      <c r="F46" s="82"/>
    </row>
    <row r="47" spans="1:6">
      <c r="A47" s="3" t="s">
        <v>83</v>
      </c>
      <c r="B47" s="84">
        <f>B9+B17+B25+B31+B37+B38+B41</f>
        <v>776165.51</v>
      </c>
      <c r="C47" s="84">
        <f>C9+C17+C25+C31+C37+C38+C41</f>
        <v>644225.21</v>
      </c>
      <c r="D47" s="85" t="s">
        <v>84</v>
      </c>
      <c r="E47" s="84">
        <f>E9+E19+E23+E26+E27+E31+E38+E42</f>
        <v>276517.15999999997</v>
      </c>
      <c r="F47" s="84">
        <f>F9+F19+F23+F26+F27+F31+F38+F42</f>
        <v>272935.61</v>
      </c>
    </row>
    <row r="48" spans="1:6">
      <c r="A48" s="22"/>
      <c r="B48" s="82"/>
      <c r="C48" s="82"/>
      <c r="D48" s="83"/>
      <c r="E48" s="82"/>
      <c r="F48" s="82"/>
    </row>
    <row r="49" spans="1:6">
      <c r="A49" s="2" t="s">
        <v>85</v>
      </c>
      <c r="B49" s="82"/>
      <c r="C49" s="82"/>
      <c r="D49" s="85" t="s">
        <v>86</v>
      </c>
      <c r="E49" s="82"/>
      <c r="F49" s="82"/>
    </row>
    <row r="50" spans="1:6">
      <c r="A50" s="23" t="s">
        <v>87</v>
      </c>
      <c r="B50" s="80">
        <v>0</v>
      </c>
      <c r="C50" s="80">
        <v>0</v>
      </c>
      <c r="D50" s="79" t="s">
        <v>88</v>
      </c>
      <c r="E50" s="80">
        <v>0</v>
      </c>
      <c r="F50" s="80">
        <v>0</v>
      </c>
    </row>
    <row r="51" spans="1:6">
      <c r="A51" s="23" t="s">
        <v>89</v>
      </c>
      <c r="B51" s="80">
        <v>0</v>
      </c>
      <c r="C51" s="80">
        <v>0</v>
      </c>
      <c r="D51" s="79" t="s">
        <v>90</v>
      </c>
      <c r="E51" s="80">
        <v>0</v>
      </c>
      <c r="F51" s="80">
        <v>0</v>
      </c>
    </row>
    <row r="52" spans="1:6">
      <c r="A52" s="23" t="s">
        <v>91</v>
      </c>
      <c r="B52" s="80">
        <v>3483460.55</v>
      </c>
      <c r="C52" s="80">
        <v>3483460.55</v>
      </c>
      <c r="D52" s="79" t="s">
        <v>92</v>
      </c>
      <c r="E52" s="80">
        <v>0</v>
      </c>
      <c r="F52" s="80">
        <v>0</v>
      </c>
    </row>
    <row r="53" spans="1:6">
      <c r="A53" s="23" t="s">
        <v>93</v>
      </c>
      <c r="B53" s="80">
        <v>5226899.8600000003</v>
      </c>
      <c r="C53" s="80">
        <v>5181748.05</v>
      </c>
      <c r="D53" s="79" t="s">
        <v>94</v>
      </c>
      <c r="E53" s="80">
        <v>0</v>
      </c>
      <c r="F53" s="80">
        <v>0</v>
      </c>
    </row>
    <row r="54" spans="1:6">
      <c r="A54" s="23" t="s">
        <v>95</v>
      </c>
      <c r="B54" s="80">
        <v>0</v>
      </c>
      <c r="C54" s="80">
        <v>0</v>
      </c>
      <c r="D54" s="79" t="s">
        <v>96</v>
      </c>
      <c r="E54" s="80">
        <v>0</v>
      </c>
      <c r="F54" s="80">
        <v>0</v>
      </c>
    </row>
    <row r="55" spans="1:6">
      <c r="A55" s="23" t="s">
        <v>97</v>
      </c>
      <c r="B55" s="80">
        <v>-3451409.86</v>
      </c>
      <c r="C55" s="80">
        <v>-3369897.31</v>
      </c>
      <c r="D55" s="86" t="s">
        <v>98</v>
      </c>
      <c r="E55" s="80">
        <v>0</v>
      </c>
      <c r="F55" s="80">
        <v>0</v>
      </c>
    </row>
    <row r="56" spans="1:6">
      <c r="A56" s="23" t="s">
        <v>99</v>
      </c>
      <c r="B56" s="80">
        <v>0</v>
      </c>
      <c r="C56" s="80">
        <v>0</v>
      </c>
      <c r="D56" s="83"/>
      <c r="E56" s="82"/>
      <c r="F56" s="82"/>
    </row>
    <row r="57" spans="1:6">
      <c r="A57" s="23" t="s">
        <v>100</v>
      </c>
      <c r="B57" s="80">
        <v>0</v>
      </c>
      <c r="C57" s="80">
        <v>0</v>
      </c>
      <c r="D57" s="85" t="s">
        <v>101</v>
      </c>
      <c r="E57" s="84">
        <f>SUM(E50:E55)</f>
        <v>0</v>
      </c>
      <c r="F57" s="84">
        <f>SUM(F50:F55)</f>
        <v>0</v>
      </c>
    </row>
    <row r="58" spans="1:6">
      <c r="A58" s="23" t="s">
        <v>102</v>
      </c>
      <c r="B58" s="80">
        <v>0</v>
      </c>
      <c r="C58" s="80">
        <v>0</v>
      </c>
      <c r="D58" s="83"/>
      <c r="E58" s="82"/>
      <c r="F58" s="82"/>
    </row>
    <row r="59" spans="1:6">
      <c r="A59" s="22"/>
      <c r="B59" s="82"/>
      <c r="C59" s="82"/>
      <c r="D59" s="85" t="s">
        <v>103</v>
      </c>
      <c r="E59" s="84">
        <f>E47+E57</f>
        <v>276517.15999999997</v>
      </c>
      <c r="F59" s="84">
        <f>F47+F57</f>
        <v>272935.61</v>
      </c>
    </row>
    <row r="60" spans="1:6">
      <c r="A60" s="3" t="s">
        <v>104</v>
      </c>
      <c r="B60" s="84">
        <f>SUM(B50:B58)</f>
        <v>5258950.5500000007</v>
      </c>
      <c r="C60" s="84">
        <f>SUM(C50:C58)</f>
        <v>5295311.2899999991</v>
      </c>
      <c r="D60" s="83"/>
      <c r="E60" s="82"/>
      <c r="F60" s="82"/>
    </row>
    <row r="61" spans="1:6">
      <c r="A61" s="22"/>
      <c r="B61" s="82"/>
      <c r="C61" s="82"/>
      <c r="D61" s="87" t="s">
        <v>105</v>
      </c>
      <c r="E61" s="82"/>
      <c r="F61" s="82"/>
    </row>
    <row r="62" spans="1:6">
      <c r="A62" s="3" t="s">
        <v>106</v>
      </c>
      <c r="B62" s="84">
        <f>SUM(B47+B60)</f>
        <v>6035116.0600000005</v>
      </c>
      <c r="C62" s="84">
        <f>SUM(C47+C60)</f>
        <v>5939536.4999999991</v>
      </c>
      <c r="D62" s="83"/>
      <c r="E62" s="82"/>
      <c r="F62" s="82"/>
    </row>
    <row r="63" spans="1:6">
      <c r="A63" s="22"/>
      <c r="B63" s="88"/>
      <c r="C63" s="88"/>
      <c r="D63" s="89" t="s">
        <v>107</v>
      </c>
      <c r="E63" s="78">
        <f>SUM(E64:E66)</f>
        <v>2533056.44</v>
      </c>
      <c r="F63" s="78">
        <f>SUM(F64:F66)</f>
        <v>2533056.44</v>
      </c>
    </row>
    <row r="64" spans="1:6">
      <c r="A64" s="22"/>
      <c r="B64" s="88"/>
      <c r="C64" s="88"/>
      <c r="D64" s="79" t="s">
        <v>108</v>
      </c>
      <c r="E64" s="80">
        <v>2533056.44</v>
      </c>
      <c r="F64" s="80">
        <v>2533056.44</v>
      </c>
    </row>
    <row r="65" spans="1:6">
      <c r="A65" s="22"/>
      <c r="B65" s="88"/>
      <c r="C65" s="88"/>
      <c r="D65" s="86" t="s">
        <v>109</v>
      </c>
      <c r="E65" s="80">
        <v>0</v>
      </c>
      <c r="F65" s="80">
        <v>0</v>
      </c>
    </row>
    <row r="66" spans="1:6">
      <c r="A66" s="22"/>
      <c r="B66" s="88"/>
      <c r="C66" s="88"/>
      <c r="D66" s="79" t="s">
        <v>110</v>
      </c>
      <c r="E66" s="80">
        <v>0</v>
      </c>
      <c r="F66" s="80">
        <v>0</v>
      </c>
    </row>
    <row r="67" spans="1:6">
      <c r="A67" s="22"/>
      <c r="B67" s="88"/>
      <c r="C67" s="88"/>
      <c r="D67" s="83"/>
      <c r="E67" s="82"/>
      <c r="F67" s="82"/>
    </row>
    <row r="68" spans="1:6">
      <c r="A68" s="22"/>
      <c r="B68" s="88"/>
      <c r="C68" s="88"/>
      <c r="D68" s="89" t="s">
        <v>111</v>
      </c>
      <c r="E68" s="78">
        <f>SUM(E69:E73)</f>
        <v>3225542.46</v>
      </c>
      <c r="F68" s="78">
        <f>SUM(F69:F73)</f>
        <v>3133544.4499999997</v>
      </c>
    </row>
    <row r="69" spans="1:6">
      <c r="A69" s="26"/>
      <c r="B69" s="88"/>
      <c r="C69" s="88"/>
      <c r="D69" s="79" t="s">
        <v>731</v>
      </c>
      <c r="E69" s="80">
        <v>91998.01</v>
      </c>
      <c r="F69" s="80">
        <v>-543323.35</v>
      </c>
    </row>
    <row r="70" spans="1:6">
      <c r="A70" s="26"/>
      <c r="B70" s="88"/>
      <c r="C70" s="88"/>
      <c r="D70" s="79" t="s">
        <v>112</v>
      </c>
      <c r="E70" s="80">
        <v>3133544.45</v>
      </c>
      <c r="F70" s="80">
        <v>3676867.8</v>
      </c>
    </row>
    <row r="71" spans="1:6">
      <c r="A71" s="26"/>
      <c r="B71" s="88"/>
      <c r="C71" s="88"/>
      <c r="D71" s="79" t="s">
        <v>113</v>
      </c>
      <c r="E71" s="80">
        <v>0</v>
      </c>
      <c r="F71" s="80">
        <v>0</v>
      </c>
    </row>
    <row r="72" spans="1:6">
      <c r="A72" s="26"/>
      <c r="B72" s="88"/>
      <c r="C72" s="88"/>
      <c r="D72" s="79" t="s">
        <v>114</v>
      </c>
      <c r="E72" s="80">
        <v>0</v>
      </c>
      <c r="F72" s="80">
        <v>0</v>
      </c>
    </row>
    <row r="73" spans="1:6">
      <c r="A73" s="26"/>
      <c r="B73" s="88"/>
      <c r="C73" s="88"/>
      <c r="D73" s="79" t="s">
        <v>115</v>
      </c>
      <c r="E73" s="80">
        <v>0</v>
      </c>
      <c r="F73" s="80">
        <v>0</v>
      </c>
    </row>
    <row r="74" spans="1:6">
      <c r="A74" s="26"/>
      <c r="B74" s="88"/>
      <c r="C74" s="88"/>
      <c r="D74" s="83"/>
      <c r="E74" s="82"/>
      <c r="F74" s="82"/>
    </row>
    <row r="75" spans="1:6">
      <c r="A75" s="26"/>
      <c r="B75" s="88"/>
      <c r="C75" s="88"/>
      <c r="D75" s="89" t="s">
        <v>116</v>
      </c>
      <c r="E75" s="78">
        <f>E76+E77</f>
        <v>0</v>
      </c>
      <c r="F75" s="78">
        <f>F76+F77</f>
        <v>0</v>
      </c>
    </row>
    <row r="76" spans="1:6">
      <c r="A76" s="26"/>
      <c r="B76" s="88"/>
      <c r="C76" s="88"/>
      <c r="D76" s="79" t="s">
        <v>117</v>
      </c>
      <c r="E76" s="80">
        <v>0</v>
      </c>
      <c r="F76" s="80">
        <v>0</v>
      </c>
    </row>
    <row r="77" spans="1:6">
      <c r="A77" s="26"/>
      <c r="B77" s="88"/>
      <c r="C77" s="88"/>
      <c r="D77" s="79" t="s">
        <v>118</v>
      </c>
      <c r="E77" s="80">
        <v>0</v>
      </c>
      <c r="F77" s="80">
        <v>0</v>
      </c>
    </row>
    <row r="78" spans="1:6">
      <c r="A78" s="26"/>
      <c r="B78" s="88"/>
      <c r="C78" s="88"/>
      <c r="D78" s="83"/>
      <c r="E78" s="82"/>
      <c r="F78" s="82"/>
    </row>
    <row r="79" spans="1:6">
      <c r="A79" s="26"/>
      <c r="B79" s="88"/>
      <c r="C79" s="88"/>
      <c r="D79" s="85" t="s">
        <v>119</v>
      </c>
      <c r="E79" s="84">
        <f>E63+E68+E75</f>
        <v>5758598.9000000004</v>
      </c>
      <c r="F79" s="84">
        <f>F63+F68+F75</f>
        <v>5666600.8899999997</v>
      </c>
    </row>
    <row r="80" spans="1:6">
      <c r="A80" s="26"/>
      <c r="B80" s="88"/>
      <c r="C80" s="88"/>
      <c r="D80" s="83"/>
      <c r="E80" s="82"/>
      <c r="F80" s="82"/>
    </row>
    <row r="81" spans="1:6">
      <c r="A81" s="26"/>
      <c r="B81" s="88"/>
      <c r="C81" s="88"/>
      <c r="D81" s="85" t="s">
        <v>120</v>
      </c>
      <c r="E81" s="84">
        <f>E59+E79</f>
        <v>6035116.0600000005</v>
      </c>
      <c r="F81" s="84">
        <f>F59+F79</f>
        <v>5939536.5</v>
      </c>
    </row>
    <row r="82" spans="1:6">
      <c r="A82" s="27"/>
      <c r="B82" s="90"/>
      <c r="C82" s="90"/>
      <c r="D82" s="91"/>
      <c r="E82" s="29"/>
      <c r="F82" s="29"/>
    </row>
    <row r="83" spans="1:6" ht="14.65" customHeight="1"/>
    <row r="84" spans="1:6"/>
    <row r="85" spans="1:6">
      <c r="A85" s="92" t="s">
        <v>519</v>
      </c>
    </row>
    <row r="86" spans="1:6"/>
    <row r="87" spans="1:6"/>
    <row r="88" spans="1:6"/>
    <row r="89" spans="1:6"/>
    <row r="90" spans="1:6"/>
    <row r="91" spans="1:6"/>
    <row r="92" spans="1:6"/>
    <row r="93" spans="1:6"/>
    <row r="94" spans="1:6"/>
    <row r="95" spans="1:6"/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7"/>
  <sheetViews>
    <sheetView showGridLines="0" zoomScale="75" zoomScaleNormal="75" workbookViewId="0">
      <selection activeCell="F15" sqref="F15"/>
    </sheetView>
    <sheetView workbookViewId="1">
      <selection sqref="A1:G1"/>
    </sheetView>
  </sheetViews>
  <sheetFormatPr baseColWidth="10" defaultColWidth="11" defaultRowHeight="1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>
      <c r="A1" s="309" t="s">
        <v>420</v>
      </c>
      <c r="B1" s="310"/>
      <c r="C1" s="310"/>
      <c r="D1" s="310"/>
      <c r="E1" s="310"/>
      <c r="F1" s="310"/>
      <c r="G1" s="311"/>
    </row>
    <row r="2" spans="1:7">
      <c r="A2" s="278" t="str">
        <f>'Formato 1'!A2</f>
        <v xml:space="preserve"> Sistema para el Desarrollo Integral de la Familia del Municipio de Cortázar, Gto.</v>
      </c>
      <c r="B2" s="279"/>
      <c r="C2" s="279"/>
      <c r="D2" s="279"/>
      <c r="E2" s="279"/>
      <c r="F2" s="279"/>
      <c r="G2" s="280"/>
    </row>
    <row r="3" spans="1:7">
      <c r="A3" s="281" t="s">
        <v>421</v>
      </c>
      <c r="B3" s="282"/>
      <c r="C3" s="282"/>
      <c r="D3" s="282"/>
      <c r="E3" s="282"/>
      <c r="F3" s="282"/>
      <c r="G3" s="283"/>
    </row>
    <row r="4" spans="1:7">
      <c r="A4" s="281" t="s">
        <v>2</v>
      </c>
      <c r="B4" s="282"/>
      <c r="C4" s="282"/>
      <c r="D4" s="282"/>
      <c r="E4" s="282"/>
      <c r="F4" s="282"/>
      <c r="G4" s="283"/>
    </row>
    <row r="5" spans="1:7">
      <c r="A5" s="284" t="s">
        <v>422</v>
      </c>
      <c r="B5" s="285"/>
      <c r="C5" s="285"/>
      <c r="D5" s="285"/>
      <c r="E5" s="285"/>
      <c r="F5" s="285"/>
      <c r="G5" s="286"/>
    </row>
    <row r="6" spans="1:7">
      <c r="A6" s="54" t="s">
        <v>5</v>
      </c>
      <c r="B6" s="6">
        <v>2026</v>
      </c>
      <c r="C6" s="18">
        <f>B6+1</f>
        <v>2027</v>
      </c>
      <c r="D6" s="18">
        <f t="shared" ref="D6:G6" si="0">C6+1</f>
        <v>2028</v>
      </c>
      <c r="E6" s="18">
        <f t="shared" si="0"/>
        <v>2029</v>
      </c>
      <c r="F6" s="18">
        <f t="shared" si="0"/>
        <v>2030</v>
      </c>
      <c r="G6" s="18">
        <f t="shared" si="0"/>
        <v>2031</v>
      </c>
    </row>
    <row r="7" spans="1:7" ht="15.75" customHeight="1">
      <c r="A7" s="16" t="s">
        <v>423</v>
      </c>
      <c r="B7" s="53">
        <f>SUM(B8:B19)</f>
        <v>6377955.5199999996</v>
      </c>
      <c r="C7" s="53">
        <f>SUM(C8:C19)</f>
        <v>6633073.7407999998</v>
      </c>
      <c r="D7" s="53">
        <v>0</v>
      </c>
      <c r="E7" s="53">
        <v>0</v>
      </c>
      <c r="F7" s="53">
        <v>0</v>
      </c>
      <c r="G7" s="53">
        <v>0</v>
      </c>
    </row>
    <row r="8" spans="1:7">
      <c r="A8" s="30" t="s">
        <v>424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>
      <c r="A9" s="30" t="s">
        <v>425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>
      <c r="A10" s="30" t="s">
        <v>426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>
      <c r="A11" s="30" t="s">
        <v>427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>
      <c r="A12" s="30" t="s">
        <v>428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>
      <c r="A13" s="30" t="s">
        <v>429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>
      <c r="A14" s="31" t="s">
        <v>430</v>
      </c>
      <c r="B14" s="36">
        <v>1284355.52</v>
      </c>
      <c r="C14" s="36">
        <f>+B14*1.04</f>
        <v>1335729.7408</v>
      </c>
      <c r="D14" s="36">
        <v>0</v>
      </c>
      <c r="E14" s="36">
        <v>0</v>
      </c>
      <c r="F14" s="36">
        <v>0</v>
      </c>
      <c r="G14" s="36">
        <v>0</v>
      </c>
    </row>
    <row r="15" spans="1:7">
      <c r="A15" s="30" t="s">
        <v>431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>
      <c r="A16" s="30" t="s">
        <v>432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>
      <c r="A17" s="30" t="s">
        <v>433</v>
      </c>
      <c r="B17" s="36">
        <v>5093600</v>
      </c>
      <c r="C17" s="36">
        <f>+B17*1.04</f>
        <v>5297344</v>
      </c>
      <c r="D17" s="36">
        <v>0</v>
      </c>
      <c r="E17" s="36">
        <v>0</v>
      </c>
      <c r="F17" s="36">
        <v>0</v>
      </c>
      <c r="G17" s="36">
        <v>0</v>
      </c>
    </row>
    <row r="18" spans="1:7">
      <c r="A18" s="30" t="s">
        <v>434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>
      <c r="A19" s="44" t="s">
        <v>435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>
      <c r="A20" s="30" t="s">
        <v>436</v>
      </c>
      <c r="B20" s="36"/>
      <c r="C20" s="36"/>
      <c r="D20" s="36"/>
      <c r="E20" s="36"/>
      <c r="F20" s="36"/>
      <c r="G20" s="36"/>
    </row>
    <row r="21" spans="1:7">
      <c r="A21" s="3" t="s">
        <v>437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>
      <c r="A22" s="30" t="s">
        <v>438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>
      <c r="A23" s="30" t="s">
        <v>439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>
      <c r="A24" s="30" t="s">
        <v>440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30">
      <c r="A25" s="31" t="s">
        <v>441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>
      <c r="A26" s="31" t="s">
        <v>442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>
      <c r="A27" s="38" t="s">
        <v>436</v>
      </c>
      <c r="B27" s="37"/>
      <c r="C27" s="37"/>
      <c r="D27" s="37"/>
      <c r="E27" s="37"/>
      <c r="F27" s="37"/>
      <c r="G27" s="37"/>
    </row>
    <row r="28" spans="1:7">
      <c r="A28" s="3" t="s">
        <v>443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</row>
    <row r="29" spans="1:7">
      <c r="A29" s="30" t="s">
        <v>444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>
      <c r="A30" s="22" t="s">
        <v>436</v>
      </c>
      <c r="B30" s="39"/>
      <c r="C30" s="39"/>
      <c r="D30" s="39"/>
      <c r="E30" s="39"/>
      <c r="F30" s="39"/>
      <c r="G30" s="39"/>
    </row>
    <row r="31" spans="1:7" ht="14.45" customHeight="1">
      <c r="A31" s="3" t="s">
        <v>445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</row>
    <row r="32" spans="1:7" ht="14.45" customHeight="1">
      <c r="A32" s="22"/>
      <c r="B32" s="56"/>
      <c r="C32" s="56"/>
      <c r="D32" s="56"/>
      <c r="E32" s="56"/>
      <c r="F32" s="56"/>
      <c r="G32" s="56"/>
    </row>
    <row r="33" spans="1:7">
      <c r="A33" s="59" t="s">
        <v>276</v>
      </c>
      <c r="B33" s="26"/>
      <c r="C33" s="26"/>
      <c r="D33" s="26"/>
      <c r="E33" s="26"/>
      <c r="F33" s="26"/>
      <c r="G33" s="26"/>
    </row>
    <row r="34" spans="1:7" ht="30">
      <c r="A34" s="57" t="s">
        <v>446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</row>
    <row r="35" spans="1:7" ht="30">
      <c r="A35" s="57" t="s">
        <v>278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>
      <c r="A36" s="59" t="s">
        <v>447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7">
      <c r="A37" s="27"/>
      <c r="B37" s="27"/>
      <c r="C37" s="27"/>
      <c r="D37" s="27"/>
      <c r="E37" s="27"/>
      <c r="F37" s="27"/>
      <c r="G37" s="27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21:G31 B7:G7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  <ignoredErrors>
    <ignoredError sqref="B7:C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zoomScale="85" zoomScaleNormal="85" workbookViewId="0">
      <selection activeCell="B34" sqref="B34"/>
    </sheetView>
    <sheetView workbookViewId="1">
      <selection sqref="A1:G1"/>
    </sheetView>
  </sheetViews>
  <sheetFormatPr baseColWidth="10" defaultColWidth="11" defaultRowHeight="1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>
      <c r="A1" s="309" t="s">
        <v>448</v>
      </c>
      <c r="B1" s="310"/>
      <c r="C1" s="310"/>
      <c r="D1" s="310"/>
      <c r="E1" s="310"/>
      <c r="F1" s="310"/>
      <c r="G1" s="311"/>
    </row>
    <row r="2" spans="1:7">
      <c r="A2" s="278" t="str">
        <f>'Formato 1'!A2</f>
        <v xml:space="preserve"> Sistema para el Desarrollo Integral de la Familia del Municipio de Cortázar, Gto.</v>
      </c>
      <c r="B2" s="279"/>
      <c r="C2" s="279"/>
      <c r="D2" s="279"/>
      <c r="E2" s="279"/>
      <c r="F2" s="279"/>
      <c r="G2" s="280"/>
    </row>
    <row r="3" spans="1:7">
      <c r="A3" s="281" t="s">
        <v>449</v>
      </c>
      <c r="B3" s="282"/>
      <c r="C3" s="282"/>
      <c r="D3" s="282"/>
      <c r="E3" s="282"/>
      <c r="F3" s="282"/>
      <c r="G3" s="283"/>
    </row>
    <row r="4" spans="1:7">
      <c r="A4" s="281" t="s">
        <v>2</v>
      </c>
      <c r="B4" s="282"/>
      <c r="C4" s="282"/>
      <c r="D4" s="282"/>
      <c r="E4" s="282"/>
      <c r="F4" s="282"/>
      <c r="G4" s="283"/>
    </row>
    <row r="5" spans="1:7">
      <c r="A5" s="284" t="s">
        <v>422</v>
      </c>
      <c r="B5" s="285"/>
      <c r="C5" s="285"/>
      <c r="D5" s="285"/>
      <c r="E5" s="285"/>
      <c r="F5" s="285"/>
      <c r="G5" s="286"/>
    </row>
    <row r="6" spans="1:7">
      <c r="A6" s="54" t="s">
        <v>5</v>
      </c>
      <c r="B6" s="6">
        <v>2026</v>
      </c>
      <c r="C6" s="18">
        <f>B6+1</f>
        <v>2027</v>
      </c>
      <c r="D6" s="18">
        <f t="shared" ref="D6:G6" si="0">C6+1</f>
        <v>2028</v>
      </c>
      <c r="E6" s="18">
        <f t="shared" si="0"/>
        <v>2029</v>
      </c>
      <c r="F6" s="18">
        <f t="shared" si="0"/>
        <v>2030</v>
      </c>
      <c r="G6" s="18">
        <f t="shared" si="0"/>
        <v>2031</v>
      </c>
    </row>
    <row r="7" spans="1:7" ht="15.75" customHeight="1">
      <c r="A7" s="16" t="s">
        <v>450</v>
      </c>
      <c r="B7" s="53">
        <f>SUM(B8:B16)</f>
        <v>6377955.5200000005</v>
      </c>
      <c r="C7" s="53">
        <f>SUM(C8:C16)</f>
        <v>6633073.7363999998</v>
      </c>
      <c r="D7" s="53">
        <v>0</v>
      </c>
      <c r="E7" s="53">
        <v>0</v>
      </c>
      <c r="F7" s="53">
        <v>0</v>
      </c>
      <c r="G7" s="53">
        <v>0</v>
      </c>
    </row>
    <row r="8" spans="1:7">
      <c r="A8" s="30" t="s">
        <v>451</v>
      </c>
      <c r="B8" s="36">
        <v>3686242.1100000003</v>
      </c>
      <c r="C8" s="36">
        <v>3833691.79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>
      <c r="A9" s="30" t="s">
        <v>452</v>
      </c>
      <c r="B9" s="36">
        <v>1619754.6600000001</v>
      </c>
      <c r="C9" s="36">
        <v>1684544.8464000002</v>
      </c>
      <c r="D9" s="36">
        <v>0</v>
      </c>
      <c r="E9" s="36">
        <v>0</v>
      </c>
      <c r="F9" s="36">
        <v>0</v>
      </c>
      <c r="G9" s="36">
        <v>0</v>
      </c>
    </row>
    <row r="10" spans="1:7">
      <c r="A10" s="30" t="s">
        <v>453</v>
      </c>
      <c r="B10" s="36">
        <v>849458.75</v>
      </c>
      <c r="C10" s="36">
        <v>883437.1</v>
      </c>
      <c r="D10" s="36">
        <v>0</v>
      </c>
      <c r="E10" s="36">
        <v>0</v>
      </c>
      <c r="F10" s="36">
        <v>0</v>
      </c>
      <c r="G10" s="36">
        <v>0</v>
      </c>
    </row>
    <row r="11" spans="1:7">
      <c r="A11" s="30" t="s">
        <v>454</v>
      </c>
      <c r="B11" s="36">
        <v>195500</v>
      </c>
      <c r="C11" s="36">
        <v>203320</v>
      </c>
      <c r="D11" s="36">
        <v>0</v>
      </c>
      <c r="E11" s="36">
        <v>0</v>
      </c>
      <c r="F11" s="36">
        <v>0</v>
      </c>
      <c r="G11" s="36">
        <v>0</v>
      </c>
    </row>
    <row r="12" spans="1:7">
      <c r="A12" s="30" t="s">
        <v>455</v>
      </c>
      <c r="B12" s="36">
        <v>27000</v>
      </c>
      <c r="C12" s="36">
        <v>28080</v>
      </c>
      <c r="D12" s="36">
        <v>0</v>
      </c>
      <c r="E12" s="36">
        <v>0</v>
      </c>
      <c r="F12" s="36">
        <v>0</v>
      </c>
      <c r="G12" s="36">
        <v>0</v>
      </c>
    </row>
    <row r="13" spans="1:7">
      <c r="A13" s="30" t="s">
        <v>456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>
      <c r="A14" s="31" t="s">
        <v>457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>
      <c r="A15" s="30" t="s">
        <v>458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>
      <c r="A16" s="30" t="s">
        <v>459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>
      <c r="A17" s="30"/>
      <c r="B17" s="36"/>
      <c r="C17" s="36"/>
      <c r="D17" s="36"/>
      <c r="E17" s="36"/>
      <c r="F17" s="36"/>
      <c r="G17" s="36"/>
    </row>
    <row r="18" spans="1:7">
      <c r="A18" s="3" t="s">
        <v>460</v>
      </c>
      <c r="B18" s="53">
        <f>SUM(B19:B27)</f>
        <v>7480000</v>
      </c>
      <c r="C18" s="53">
        <f>SUM(C19:C27)</f>
        <v>7779200</v>
      </c>
      <c r="D18" s="53">
        <v>0</v>
      </c>
      <c r="E18" s="53">
        <v>0</v>
      </c>
      <c r="F18" s="53">
        <v>0</v>
      </c>
      <c r="G18" s="53">
        <v>0</v>
      </c>
    </row>
    <row r="19" spans="1:7">
      <c r="A19" s="30" t="s">
        <v>451</v>
      </c>
      <c r="B19" s="37">
        <v>6346225.25</v>
      </c>
      <c r="C19" s="36">
        <v>6600074.2599999998</v>
      </c>
      <c r="D19" s="37">
        <v>0</v>
      </c>
      <c r="E19" s="37">
        <v>0</v>
      </c>
      <c r="F19" s="37">
        <v>0</v>
      </c>
      <c r="G19" s="37">
        <v>0</v>
      </c>
    </row>
    <row r="20" spans="1:7">
      <c r="A20" s="30" t="s">
        <v>452</v>
      </c>
      <c r="B20" s="37">
        <v>711206.54</v>
      </c>
      <c r="C20" s="36">
        <v>739654.80160000001</v>
      </c>
      <c r="D20" s="37">
        <v>0</v>
      </c>
      <c r="E20" s="37">
        <v>0</v>
      </c>
      <c r="F20" s="37">
        <v>0</v>
      </c>
      <c r="G20" s="37">
        <v>0</v>
      </c>
    </row>
    <row r="21" spans="1:7">
      <c r="A21" s="30" t="s">
        <v>453</v>
      </c>
      <c r="B21" s="37">
        <v>334068.21000000002</v>
      </c>
      <c r="C21" s="36">
        <v>347430.93840000004</v>
      </c>
      <c r="D21" s="37">
        <v>0</v>
      </c>
      <c r="E21" s="37">
        <v>0</v>
      </c>
      <c r="F21" s="37">
        <v>0</v>
      </c>
      <c r="G21" s="37">
        <v>0</v>
      </c>
    </row>
    <row r="22" spans="1:7">
      <c r="A22" s="30" t="s">
        <v>454</v>
      </c>
      <c r="B22" s="37">
        <v>88500</v>
      </c>
      <c r="C22" s="36">
        <v>92040</v>
      </c>
      <c r="D22" s="37">
        <v>0</v>
      </c>
      <c r="E22" s="37">
        <v>0</v>
      </c>
      <c r="F22" s="37">
        <v>0</v>
      </c>
      <c r="G22" s="37">
        <v>0</v>
      </c>
    </row>
    <row r="23" spans="1:7">
      <c r="A23" s="31" t="s">
        <v>455</v>
      </c>
      <c r="B23" s="37">
        <v>0</v>
      </c>
      <c r="C23" s="36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>
      <c r="A24" s="31" t="s">
        <v>456</v>
      </c>
      <c r="B24" s="37">
        <v>0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>
      <c r="A25" s="31" t="s">
        <v>457</v>
      </c>
      <c r="B25" s="37">
        <v>0</v>
      </c>
      <c r="C25" s="36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>
      <c r="A26" s="31" t="s">
        <v>461</v>
      </c>
      <c r="B26" s="37">
        <v>0</v>
      </c>
      <c r="C26" s="36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>
      <c r="A27" s="31" t="s">
        <v>459</v>
      </c>
      <c r="B27" s="37">
        <v>0</v>
      </c>
      <c r="C27" s="36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>
      <c r="A28" s="22" t="s">
        <v>436</v>
      </c>
      <c r="B28" s="39"/>
      <c r="C28" s="39"/>
      <c r="D28" s="39"/>
      <c r="E28" s="39"/>
      <c r="F28" s="39"/>
      <c r="G28" s="39"/>
    </row>
    <row r="29" spans="1:7" ht="14.45" customHeight="1">
      <c r="A29" s="3" t="s">
        <v>462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</row>
    <row r="30" spans="1:7">
      <c r="A30" s="27"/>
      <c r="B30" s="27"/>
      <c r="C30" s="27"/>
      <c r="D30" s="27"/>
      <c r="E30" s="27"/>
      <c r="F30" s="27"/>
      <c r="G30" s="27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B29 D18:G29 C18 C28:C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1"/>
  <sheetViews>
    <sheetView showGridLines="0" zoomScale="80" zoomScaleNormal="80" workbookViewId="0">
      <selection activeCell="A25" sqref="A25"/>
    </sheetView>
    <sheetView workbookViewId="1"/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>
      <c r="A1" s="159" t="s">
        <v>463</v>
      </c>
      <c r="B1" s="143"/>
      <c r="C1" s="143"/>
      <c r="D1" s="143"/>
      <c r="E1" s="143"/>
      <c r="F1" s="143"/>
      <c r="G1" s="143"/>
    </row>
    <row r="2" spans="1:7">
      <c r="A2" s="161" t="s">
        <v>531</v>
      </c>
      <c r="B2" s="162"/>
      <c r="C2" s="162"/>
      <c r="D2" s="162"/>
      <c r="E2" s="162"/>
      <c r="F2" s="162"/>
      <c r="G2" s="163"/>
    </row>
    <row r="3" spans="1:7">
      <c r="A3" s="164" t="s">
        <v>464</v>
      </c>
      <c r="B3" s="165"/>
      <c r="C3" s="165"/>
      <c r="D3" s="165"/>
      <c r="E3" s="165"/>
      <c r="F3" s="165"/>
      <c r="G3" s="166"/>
    </row>
    <row r="4" spans="1:7">
      <c r="A4" s="167" t="s">
        <v>2</v>
      </c>
      <c r="B4" s="168"/>
      <c r="C4" s="168"/>
      <c r="D4" s="168"/>
      <c r="E4" s="168"/>
      <c r="F4" s="168"/>
      <c r="G4" s="169"/>
    </row>
    <row r="5" spans="1:7">
      <c r="A5" s="156" t="s">
        <v>5</v>
      </c>
      <c r="B5" s="155">
        <v>2021</v>
      </c>
      <c r="C5" s="155">
        <v>2022</v>
      </c>
      <c r="D5" s="155">
        <v>2023</v>
      </c>
      <c r="E5" s="155">
        <v>2024</v>
      </c>
      <c r="F5" s="155">
        <v>2025</v>
      </c>
      <c r="G5" s="144">
        <v>2026</v>
      </c>
    </row>
    <row r="6" spans="1:7" ht="15.75" customHeight="1">
      <c r="A6" s="145" t="s">
        <v>532</v>
      </c>
      <c r="B6" s="147">
        <v>0</v>
      </c>
      <c r="C6" s="147">
        <v>0</v>
      </c>
      <c r="D6" s="147">
        <v>12072239.960000001</v>
      </c>
      <c r="E6" s="147">
        <v>13869260.510000002</v>
      </c>
      <c r="F6" s="147">
        <v>14423726.4</v>
      </c>
      <c r="G6" s="147">
        <v>6613285.5199999996</v>
      </c>
    </row>
    <row r="7" spans="1:7">
      <c r="A7" s="148" t="s">
        <v>424</v>
      </c>
      <c r="B7" s="149">
        <v>0</v>
      </c>
      <c r="C7" s="149">
        <v>0</v>
      </c>
      <c r="D7" s="149">
        <v>0</v>
      </c>
      <c r="E7" s="149">
        <v>0</v>
      </c>
      <c r="F7" s="149">
        <v>0</v>
      </c>
      <c r="G7" s="149">
        <v>0</v>
      </c>
    </row>
    <row r="8" spans="1:7" ht="15.75" customHeight="1">
      <c r="A8" s="148" t="s">
        <v>425</v>
      </c>
      <c r="B8" s="149">
        <v>0</v>
      </c>
      <c r="C8" s="149">
        <v>0</v>
      </c>
      <c r="D8" s="149">
        <v>0</v>
      </c>
      <c r="E8" s="149">
        <v>0</v>
      </c>
      <c r="F8" s="149">
        <v>0</v>
      </c>
      <c r="G8" s="149">
        <v>0</v>
      </c>
    </row>
    <row r="9" spans="1:7">
      <c r="A9" s="148" t="s">
        <v>426</v>
      </c>
      <c r="B9" s="149">
        <v>0</v>
      </c>
      <c r="C9" s="149">
        <v>0</v>
      </c>
      <c r="D9" s="149">
        <v>0</v>
      </c>
      <c r="E9" s="149">
        <v>0</v>
      </c>
      <c r="F9" s="149">
        <v>0</v>
      </c>
      <c r="G9" s="149">
        <v>0</v>
      </c>
    </row>
    <row r="10" spans="1:7">
      <c r="A10" s="148" t="s">
        <v>427</v>
      </c>
      <c r="B10" s="149">
        <v>0</v>
      </c>
      <c r="C10" s="149">
        <v>0</v>
      </c>
      <c r="D10" s="149">
        <v>0</v>
      </c>
      <c r="E10" s="149">
        <v>0</v>
      </c>
      <c r="F10" s="149">
        <v>0</v>
      </c>
      <c r="G10" s="149">
        <v>0</v>
      </c>
    </row>
    <row r="11" spans="1:7">
      <c r="A11" s="148" t="s">
        <v>428</v>
      </c>
      <c r="B11" s="149">
        <v>0</v>
      </c>
      <c r="C11" s="149">
        <v>0</v>
      </c>
      <c r="D11" s="149">
        <v>0</v>
      </c>
      <c r="E11" s="149">
        <v>0</v>
      </c>
      <c r="F11" s="149">
        <v>0</v>
      </c>
      <c r="G11" s="149">
        <v>0</v>
      </c>
    </row>
    <row r="12" spans="1:7">
      <c r="A12" s="148" t="s">
        <v>429</v>
      </c>
      <c r="B12" s="149">
        <v>0</v>
      </c>
      <c r="C12" s="149">
        <v>0</v>
      </c>
      <c r="D12" s="149">
        <v>0</v>
      </c>
      <c r="E12" s="149">
        <v>0</v>
      </c>
      <c r="F12" s="149">
        <v>0</v>
      </c>
      <c r="G12" s="149">
        <v>0</v>
      </c>
    </row>
    <row r="13" spans="1:7">
      <c r="A13" s="148" t="s">
        <v>430</v>
      </c>
      <c r="B13" s="149">
        <v>0</v>
      </c>
      <c r="C13" s="149">
        <v>0</v>
      </c>
      <c r="D13" s="149">
        <v>1028887.39</v>
      </c>
      <c r="E13" s="149">
        <v>1976207.3</v>
      </c>
      <c r="F13" s="149">
        <v>1952173.41</v>
      </c>
      <c r="G13" s="149">
        <v>1293085.52</v>
      </c>
    </row>
    <row r="14" spans="1:7">
      <c r="A14" s="148" t="s">
        <v>431</v>
      </c>
      <c r="B14" s="149">
        <v>0</v>
      </c>
      <c r="C14" s="149">
        <v>0</v>
      </c>
      <c r="D14" s="149">
        <v>0</v>
      </c>
      <c r="E14" s="149">
        <v>0</v>
      </c>
      <c r="F14" s="149">
        <v>0</v>
      </c>
      <c r="G14" s="149">
        <v>0</v>
      </c>
    </row>
    <row r="15" spans="1:7">
      <c r="A15" s="148" t="s">
        <v>432</v>
      </c>
      <c r="B15" s="149">
        <v>0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</row>
    <row r="16" spans="1:7">
      <c r="A16" s="148" t="s">
        <v>433</v>
      </c>
      <c r="B16" s="149">
        <v>0</v>
      </c>
      <c r="C16" s="149">
        <v>0</v>
      </c>
      <c r="D16" s="149">
        <v>11043352.57</v>
      </c>
      <c r="E16" s="149">
        <v>11893053.210000001</v>
      </c>
      <c r="F16" s="149">
        <v>12471552.99</v>
      </c>
      <c r="G16" s="149">
        <v>5320200</v>
      </c>
    </row>
    <row r="17" spans="1:7">
      <c r="A17" s="148" t="s">
        <v>434</v>
      </c>
      <c r="B17" s="149">
        <v>0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</row>
    <row r="18" spans="1:7">
      <c r="A18" s="148" t="s">
        <v>435</v>
      </c>
      <c r="B18" s="157">
        <v>0</v>
      </c>
      <c r="C18" s="157">
        <v>0</v>
      </c>
      <c r="D18" s="157">
        <v>0</v>
      </c>
      <c r="E18" s="157">
        <v>0</v>
      </c>
      <c r="F18" s="157">
        <v>0</v>
      </c>
      <c r="G18" s="157">
        <v>0</v>
      </c>
    </row>
    <row r="19" spans="1:7">
      <c r="A19" s="150"/>
      <c r="B19" s="151"/>
      <c r="C19" s="151"/>
      <c r="D19" s="151"/>
      <c r="E19" s="151"/>
      <c r="F19" s="151"/>
      <c r="G19" s="151"/>
    </row>
    <row r="20" spans="1:7">
      <c r="A20" s="146" t="s">
        <v>465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7480000</v>
      </c>
    </row>
    <row r="21" spans="1:7">
      <c r="A21" s="148" t="s">
        <v>438</v>
      </c>
      <c r="B21" s="157">
        <v>0</v>
      </c>
      <c r="C21" s="157">
        <v>0</v>
      </c>
      <c r="D21" s="157">
        <v>0</v>
      </c>
      <c r="E21" s="157">
        <v>0</v>
      </c>
      <c r="F21" s="157">
        <v>0</v>
      </c>
      <c r="G21" s="157">
        <v>0</v>
      </c>
    </row>
    <row r="22" spans="1:7">
      <c r="A22" s="148" t="s">
        <v>439</v>
      </c>
      <c r="B22" s="157">
        <v>0</v>
      </c>
      <c r="C22" s="157">
        <v>0</v>
      </c>
      <c r="D22" s="157">
        <v>0</v>
      </c>
      <c r="E22" s="157">
        <v>0</v>
      </c>
      <c r="F22" s="157">
        <v>0</v>
      </c>
      <c r="G22" s="157">
        <v>0</v>
      </c>
    </row>
    <row r="23" spans="1:7">
      <c r="A23" s="148" t="s">
        <v>440</v>
      </c>
      <c r="B23" s="157">
        <v>0</v>
      </c>
      <c r="C23" s="157">
        <v>0</v>
      </c>
      <c r="D23" s="157">
        <v>0</v>
      </c>
      <c r="E23" s="157">
        <v>0</v>
      </c>
      <c r="F23" s="157">
        <v>0</v>
      </c>
      <c r="G23" s="157">
        <v>0</v>
      </c>
    </row>
    <row r="24" spans="1:7">
      <c r="A24" s="148" t="s">
        <v>441</v>
      </c>
      <c r="B24" s="157">
        <v>0</v>
      </c>
      <c r="C24" s="157">
        <v>0</v>
      </c>
      <c r="D24" s="157">
        <v>0</v>
      </c>
      <c r="E24" s="157">
        <v>0</v>
      </c>
      <c r="F24" s="157">
        <v>0</v>
      </c>
      <c r="G24" s="157">
        <v>7480000</v>
      </c>
    </row>
    <row r="25" spans="1:7">
      <c r="A25" s="148" t="s">
        <v>442</v>
      </c>
      <c r="B25" s="157">
        <v>0</v>
      </c>
      <c r="C25" s="157">
        <v>0</v>
      </c>
      <c r="D25" s="157">
        <v>0</v>
      </c>
      <c r="E25" s="157">
        <v>0</v>
      </c>
      <c r="F25" s="157">
        <v>0</v>
      </c>
      <c r="G25" s="157">
        <v>0</v>
      </c>
    </row>
    <row r="26" spans="1:7">
      <c r="A26" s="150"/>
      <c r="B26" s="151"/>
      <c r="C26" s="151"/>
      <c r="D26" s="151"/>
      <c r="E26" s="151"/>
      <c r="F26" s="151"/>
      <c r="G26" s="151"/>
    </row>
    <row r="27" spans="1:7">
      <c r="A27" s="146" t="s">
        <v>466</v>
      </c>
      <c r="B27" s="158">
        <v>0</v>
      </c>
      <c r="C27" s="158">
        <v>0</v>
      </c>
      <c r="D27" s="158">
        <v>0</v>
      </c>
      <c r="E27" s="158">
        <v>0</v>
      </c>
      <c r="F27" s="158">
        <v>0</v>
      </c>
      <c r="G27" s="158">
        <v>0</v>
      </c>
    </row>
    <row r="28" spans="1:7">
      <c r="A28" s="148" t="s">
        <v>274</v>
      </c>
      <c r="B28" s="157">
        <v>0</v>
      </c>
      <c r="C28" s="157">
        <v>0</v>
      </c>
      <c r="D28" s="157">
        <v>0</v>
      </c>
      <c r="E28" s="157">
        <v>0</v>
      </c>
      <c r="F28" s="157">
        <v>0</v>
      </c>
      <c r="G28" s="157">
        <v>0</v>
      </c>
    </row>
    <row r="29" spans="1:7">
      <c r="A29" s="150"/>
      <c r="B29" s="151"/>
      <c r="C29" s="151"/>
      <c r="D29" s="151"/>
      <c r="E29" s="151"/>
      <c r="F29" s="151"/>
      <c r="G29" s="151"/>
    </row>
    <row r="30" spans="1:7" ht="14.45" customHeight="1">
      <c r="A30" s="146" t="s">
        <v>467</v>
      </c>
      <c r="B30" s="158">
        <v>0</v>
      </c>
      <c r="C30" s="158">
        <v>0</v>
      </c>
      <c r="D30" s="158">
        <v>12072239.960000001</v>
      </c>
      <c r="E30" s="158">
        <v>13869260.510000002</v>
      </c>
      <c r="F30" s="158">
        <v>14423726.4</v>
      </c>
      <c r="G30" s="158">
        <v>14093285.52</v>
      </c>
    </row>
    <row r="31" spans="1:7" ht="14.45" customHeight="1">
      <c r="A31" s="150"/>
      <c r="B31" s="151"/>
      <c r="C31" s="151"/>
      <c r="D31" s="151"/>
      <c r="E31" s="151"/>
      <c r="F31" s="151"/>
      <c r="G31" s="151"/>
    </row>
    <row r="32" spans="1:7">
      <c r="A32" s="146" t="s">
        <v>276</v>
      </c>
      <c r="B32" s="151"/>
      <c r="C32" s="151"/>
      <c r="D32" s="151"/>
      <c r="E32" s="151"/>
      <c r="F32" s="151"/>
      <c r="G32" s="151"/>
    </row>
    <row r="33" spans="1:7" ht="30">
      <c r="A33" s="152" t="s">
        <v>446</v>
      </c>
      <c r="B33" s="157">
        <v>0</v>
      </c>
      <c r="C33" s="157">
        <v>0</v>
      </c>
      <c r="D33" s="157">
        <v>0</v>
      </c>
      <c r="E33" s="157">
        <v>0</v>
      </c>
      <c r="F33" s="157">
        <v>0</v>
      </c>
      <c r="G33" s="157">
        <v>0</v>
      </c>
    </row>
    <row r="34" spans="1:7" ht="30">
      <c r="A34" s="152" t="s">
        <v>533</v>
      </c>
      <c r="B34" s="157">
        <v>0</v>
      </c>
      <c r="C34" s="157">
        <v>0</v>
      </c>
      <c r="D34" s="157">
        <v>0</v>
      </c>
      <c r="E34" s="157">
        <v>0</v>
      </c>
      <c r="F34" s="157">
        <v>0</v>
      </c>
      <c r="G34" s="157">
        <v>0</v>
      </c>
    </row>
    <row r="35" spans="1:7">
      <c r="A35" s="146" t="s">
        <v>447</v>
      </c>
      <c r="B35" s="158">
        <v>0</v>
      </c>
      <c r="C35" s="158">
        <v>0</v>
      </c>
      <c r="D35" s="158">
        <v>0</v>
      </c>
      <c r="E35" s="158">
        <v>0</v>
      </c>
      <c r="F35" s="158">
        <v>0</v>
      </c>
      <c r="G35" s="158">
        <v>0</v>
      </c>
    </row>
    <row r="36" spans="1:7">
      <c r="A36" s="153"/>
      <c r="B36" s="153"/>
      <c r="C36" s="153"/>
      <c r="D36" s="153"/>
      <c r="E36" s="153"/>
      <c r="F36" s="153"/>
      <c r="G36" s="153"/>
    </row>
    <row r="37" spans="1:7">
      <c r="A37" s="154"/>
      <c r="B37" s="143"/>
      <c r="C37" s="143"/>
      <c r="D37" s="143"/>
      <c r="E37" s="143"/>
      <c r="F37" s="143"/>
      <c r="G37" s="143"/>
    </row>
    <row r="38" spans="1:7" ht="32.25">
      <c r="A38" s="160" t="s">
        <v>534</v>
      </c>
      <c r="B38" s="160"/>
      <c r="C38" s="160"/>
      <c r="D38" s="160"/>
      <c r="E38" s="160"/>
      <c r="F38" s="160"/>
      <c r="G38" s="160"/>
    </row>
    <row r="39" spans="1:7" ht="32.25">
      <c r="A39" s="160" t="s">
        <v>535</v>
      </c>
      <c r="B39" s="160"/>
      <c r="C39" s="160"/>
      <c r="D39" s="160"/>
      <c r="E39" s="160"/>
      <c r="F39" s="160"/>
      <c r="G39" s="160"/>
    </row>
    <row r="41" spans="1:7">
      <c r="A41" s="143" t="s">
        <v>519</v>
      </c>
      <c r="B41" s="143"/>
      <c r="C41" s="143"/>
      <c r="D41" s="143"/>
      <c r="E41" s="143"/>
      <c r="F41" s="143"/>
      <c r="G41" s="143"/>
    </row>
  </sheetData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zoomScale="75" zoomScaleNormal="75" workbookViewId="0">
      <selection activeCell="I18" sqref="I18"/>
    </sheetView>
    <sheetView workbookViewId="1">
      <selection activeCell="B28" sqref="B28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>
      <c r="A1" s="182" t="s">
        <v>468</v>
      </c>
      <c r="B1" s="170"/>
      <c r="C1" s="170"/>
      <c r="D1" s="170"/>
      <c r="E1" s="170"/>
      <c r="F1" s="170"/>
      <c r="G1" s="170"/>
    </row>
    <row r="2" spans="1:7">
      <c r="A2" s="294" t="s">
        <v>531</v>
      </c>
      <c r="B2" s="295"/>
      <c r="C2" s="295"/>
      <c r="D2" s="295"/>
      <c r="E2" s="295"/>
      <c r="F2" s="295"/>
      <c r="G2" s="296"/>
    </row>
    <row r="3" spans="1:7">
      <c r="A3" s="281" t="s">
        <v>469</v>
      </c>
      <c r="B3" s="298"/>
      <c r="C3" s="298"/>
      <c r="D3" s="298"/>
      <c r="E3" s="298"/>
      <c r="F3" s="298"/>
      <c r="G3" s="283"/>
    </row>
    <row r="4" spans="1:7">
      <c r="A4" s="284" t="s">
        <v>2</v>
      </c>
      <c r="B4" s="285"/>
      <c r="C4" s="285"/>
      <c r="D4" s="285"/>
      <c r="E4" s="285"/>
      <c r="F4" s="285"/>
      <c r="G4" s="286"/>
    </row>
    <row r="5" spans="1:7">
      <c r="A5" s="183" t="s">
        <v>536</v>
      </c>
      <c r="B5" s="180">
        <v>2021</v>
      </c>
      <c r="C5" s="180">
        <v>2022</v>
      </c>
      <c r="D5" s="180">
        <v>2023</v>
      </c>
      <c r="E5" s="180">
        <v>2024</v>
      </c>
      <c r="F5" s="180">
        <v>2025</v>
      </c>
      <c r="G5" s="184">
        <v>2026</v>
      </c>
    </row>
    <row r="6" spans="1:7" ht="15.75" customHeight="1">
      <c r="A6" s="171" t="s">
        <v>450</v>
      </c>
      <c r="B6" s="172">
        <v>0</v>
      </c>
      <c r="C6" s="172">
        <v>0</v>
      </c>
      <c r="D6" s="172">
        <v>8399937.1799999997</v>
      </c>
      <c r="E6" s="172">
        <v>13593390.34</v>
      </c>
      <c r="F6" s="172">
        <v>14808514.630000001</v>
      </c>
      <c r="G6" s="172">
        <v>6434299.5599999996</v>
      </c>
    </row>
    <row r="7" spans="1:7">
      <c r="A7" s="173" t="s">
        <v>451</v>
      </c>
      <c r="B7" s="181">
        <v>0</v>
      </c>
      <c r="C7" s="181">
        <v>0</v>
      </c>
      <c r="D7" s="181">
        <v>4344573.41</v>
      </c>
      <c r="E7" s="181">
        <v>7644053.7599999998</v>
      </c>
      <c r="F7" s="181">
        <v>9737042.8000000007</v>
      </c>
      <c r="G7" s="181">
        <v>3698043.28</v>
      </c>
    </row>
    <row r="8" spans="1:7" ht="15.75" customHeight="1">
      <c r="A8" s="173" t="s">
        <v>452</v>
      </c>
      <c r="B8" s="181">
        <v>0</v>
      </c>
      <c r="C8" s="181">
        <v>0</v>
      </c>
      <c r="D8" s="181">
        <v>875813.36</v>
      </c>
      <c r="E8" s="181">
        <v>1591029.76</v>
      </c>
      <c r="F8" s="181">
        <v>2706088.33</v>
      </c>
      <c r="G8" s="181">
        <v>1680596.54</v>
      </c>
    </row>
    <row r="9" spans="1:7">
      <c r="A9" s="173" t="s">
        <v>453</v>
      </c>
      <c r="B9" s="181">
        <v>0</v>
      </c>
      <c r="C9" s="181">
        <v>0</v>
      </c>
      <c r="D9" s="181">
        <v>1345885.84</v>
      </c>
      <c r="E9" s="181">
        <v>2029969.28</v>
      </c>
      <c r="F9" s="181">
        <v>1787953.87</v>
      </c>
      <c r="G9" s="181">
        <v>802087.04</v>
      </c>
    </row>
    <row r="10" spans="1:7">
      <c r="A10" s="173" t="s">
        <v>454</v>
      </c>
      <c r="B10" s="181">
        <v>0</v>
      </c>
      <c r="C10" s="181">
        <v>0</v>
      </c>
      <c r="D10" s="181">
        <v>1561764.57</v>
      </c>
      <c r="E10" s="181">
        <v>2251429.54</v>
      </c>
      <c r="F10" s="181">
        <v>415550.65</v>
      </c>
      <c r="G10" s="181">
        <v>208420.89</v>
      </c>
    </row>
    <row r="11" spans="1:7">
      <c r="A11" s="173" t="s">
        <v>455</v>
      </c>
      <c r="B11" s="181">
        <v>0</v>
      </c>
      <c r="C11" s="181">
        <v>0</v>
      </c>
      <c r="D11" s="181">
        <v>271900</v>
      </c>
      <c r="E11" s="181">
        <v>76908</v>
      </c>
      <c r="F11" s="181">
        <v>161878.98000000001</v>
      </c>
      <c r="G11" s="181">
        <v>45151.81</v>
      </c>
    </row>
    <row r="12" spans="1:7">
      <c r="A12" s="173" t="s">
        <v>456</v>
      </c>
      <c r="B12" s="181">
        <v>0</v>
      </c>
      <c r="C12" s="181">
        <v>0</v>
      </c>
      <c r="D12" s="181">
        <v>0</v>
      </c>
      <c r="E12" s="181">
        <v>0</v>
      </c>
      <c r="F12" s="181">
        <v>0</v>
      </c>
      <c r="G12" s="181">
        <v>0</v>
      </c>
    </row>
    <row r="13" spans="1:7">
      <c r="A13" s="173" t="s">
        <v>457</v>
      </c>
      <c r="B13" s="181">
        <v>0</v>
      </c>
      <c r="C13" s="181">
        <v>0</v>
      </c>
      <c r="D13" s="181">
        <v>0</v>
      </c>
      <c r="E13" s="181">
        <v>0</v>
      </c>
      <c r="F13" s="181">
        <v>0</v>
      </c>
      <c r="G13" s="181">
        <v>0</v>
      </c>
    </row>
    <row r="14" spans="1:7">
      <c r="A14" s="173" t="s">
        <v>458</v>
      </c>
      <c r="B14" s="181">
        <v>0</v>
      </c>
      <c r="C14" s="181">
        <v>0</v>
      </c>
      <c r="D14" s="181">
        <v>0</v>
      </c>
      <c r="E14" s="181">
        <v>0</v>
      </c>
      <c r="F14" s="181">
        <v>0</v>
      </c>
      <c r="G14" s="181">
        <v>0</v>
      </c>
    </row>
    <row r="15" spans="1:7">
      <c r="A15" s="173" t="s">
        <v>459</v>
      </c>
      <c r="B15" s="181">
        <v>0</v>
      </c>
      <c r="C15" s="181">
        <v>0</v>
      </c>
      <c r="D15" s="181">
        <v>0</v>
      </c>
      <c r="E15" s="181">
        <v>0</v>
      </c>
      <c r="F15" s="181">
        <v>0</v>
      </c>
      <c r="G15" s="181">
        <v>0</v>
      </c>
    </row>
    <row r="16" spans="1:7">
      <c r="A16" s="174"/>
      <c r="B16" s="175"/>
      <c r="C16" s="175"/>
      <c r="D16" s="175"/>
      <c r="E16" s="175"/>
      <c r="F16" s="175"/>
      <c r="G16" s="175"/>
    </row>
    <row r="17" spans="1:7">
      <c r="A17" s="176" t="s">
        <v>460</v>
      </c>
      <c r="B17" s="172">
        <v>0</v>
      </c>
      <c r="C17" s="172">
        <v>0</v>
      </c>
      <c r="D17" s="172">
        <v>0</v>
      </c>
      <c r="E17" s="172">
        <v>0</v>
      </c>
      <c r="F17" s="172">
        <v>0</v>
      </c>
      <c r="G17" s="172">
        <v>7480000</v>
      </c>
    </row>
    <row r="18" spans="1:7">
      <c r="A18" s="173" t="s">
        <v>451</v>
      </c>
      <c r="B18" s="181">
        <v>0</v>
      </c>
      <c r="C18" s="181">
        <v>0</v>
      </c>
      <c r="D18" s="181">
        <v>0</v>
      </c>
      <c r="E18" s="181">
        <v>0</v>
      </c>
      <c r="F18" s="181">
        <v>0</v>
      </c>
      <c r="G18" s="181">
        <v>6346225.25</v>
      </c>
    </row>
    <row r="19" spans="1:7">
      <c r="A19" s="173" t="s">
        <v>452</v>
      </c>
      <c r="B19" s="181">
        <v>0</v>
      </c>
      <c r="C19" s="181">
        <v>0</v>
      </c>
      <c r="D19" s="181">
        <v>0</v>
      </c>
      <c r="E19" s="181">
        <v>0</v>
      </c>
      <c r="F19" s="181">
        <v>0</v>
      </c>
      <c r="G19" s="181">
        <v>711206.54</v>
      </c>
    </row>
    <row r="20" spans="1:7">
      <c r="A20" s="173" t="s">
        <v>453</v>
      </c>
      <c r="B20" s="181">
        <v>0</v>
      </c>
      <c r="C20" s="181">
        <v>0</v>
      </c>
      <c r="D20" s="181">
        <v>0</v>
      </c>
      <c r="E20" s="181">
        <v>0</v>
      </c>
      <c r="F20" s="181">
        <v>0</v>
      </c>
      <c r="G20" s="181">
        <v>334068.21000000002</v>
      </c>
    </row>
    <row r="21" spans="1:7">
      <c r="A21" s="173" t="s">
        <v>454</v>
      </c>
      <c r="B21" s="181">
        <v>0</v>
      </c>
      <c r="C21" s="181">
        <v>0</v>
      </c>
      <c r="D21" s="181">
        <v>0</v>
      </c>
      <c r="E21" s="181">
        <v>0</v>
      </c>
      <c r="F21" s="181">
        <v>0</v>
      </c>
      <c r="G21" s="181">
        <v>88500</v>
      </c>
    </row>
    <row r="22" spans="1:7">
      <c r="A22" s="173" t="s">
        <v>455</v>
      </c>
      <c r="B22" s="181">
        <v>0</v>
      </c>
      <c r="C22" s="181">
        <v>0</v>
      </c>
      <c r="D22" s="181">
        <v>0</v>
      </c>
      <c r="E22" s="181">
        <v>0</v>
      </c>
      <c r="F22" s="181">
        <v>0</v>
      </c>
      <c r="G22" s="181">
        <v>0</v>
      </c>
    </row>
    <row r="23" spans="1:7">
      <c r="A23" s="173" t="s">
        <v>456</v>
      </c>
      <c r="B23" s="181">
        <v>0</v>
      </c>
      <c r="C23" s="181">
        <v>0</v>
      </c>
      <c r="D23" s="181">
        <v>0</v>
      </c>
      <c r="E23" s="181">
        <v>0</v>
      </c>
      <c r="F23" s="181">
        <v>0</v>
      </c>
      <c r="G23" s="181">
        <v>0</v>
      </c>
    </row>
    <row r="24" spans="1:7">
      <c r="A24" s="173" t="s">
        <v>457</v>
      </c>
      <c r="B24" s="181">
        <v>0</v>
      </c>
      <c r="C24" s="181">
        <v>0</v>
      </c>
      <c r="D24" s="181">
        <v>0</v>
      </c>
      <c r="E24" s="181">
        <v>0</v>
      </c>
      <c r="F24" s="181">
        <v>0</v>
      </c>
      <c r="G24" s="181">
        <v>0</v>
      </c>
    </row>
    <row r="25" spans="1:7">
      <c r="A25" s="173" t="s">
        <v>461</v>
      </c>
      <c r="B25" s="181">
        <v>0</v>
      </c>
      <c r="C25" s="181">
        <v>0</v>
      </c>
      <c r="D25" s="181">
        <v>0</v>
      </c>
      <c r="E25" s="181">
        <v>0</v>
      </c>
      <c r="F25" s="181">
        <v>0</v>
      </c>
      <c r="G25" s="181">
        <v>0</v>
      </c>
    </row>
    <row r="26" spans="1:7">
      <c r="A26" s="173" t="s">
        <v>459</v>
      </c>
      <c r="B26" s="181">
        <v>0</v>
      </c>
      <c r="C26" s="181">
        <v>0</v>
      </c>
      <c r="D26" s="181">
        <v>0</v>
      </c>
      <c r="E26" s="181">
        <v>0</v>
      </c>
      <c r="F26" s="181">
        <v>0</v>
      </c>
      <c r="G26" s="181">
        <v>0</v>
      </c>
    </row>
    <row r="27" spans="1:7">
      <c r="A27" s="174"/>
      <c r="B27" s="175"/>
      <c r="C27" s="175"/>
      <c r="D27" s="175"/>
      <c r="E27" s="175"/>
      <c r="F27" s="175"/>
      <c r="G27" s="175"/>
    </row>
    <row r="28" spans="1:7" ht="14.45" customHeight="1">
      <c r="A28" s="176" t="s">
        <v>537</v>
      </c>
      <c r="B28" s="172">
        <v>0</v>
      </c>
      <c r="C28" s="172">
        <v>0</v>
      </c>
      <c r="D28" s="172">
        <v>8399937.1799999997</v>
      </c>
      <c r="E28" s="172">
        <v>13593390.34</v>
      </c>
      <c r="F28" s="172">
        <v>14808514.630000001</v>
      </c>
      <c r="G28" s="172">
        <v>13914299.559999999</v>
      </c>
    </row>
    <row r="29" spans="1:7">
      <c r="A29" s="177"/>
      <c r="B29" s="178"/>
      <c r="C29" s="178"/>
      <c r="D29" s="178"/>
      <c r="E29" s="178"/>
      <c r="F29" s="178"/>
      <c r="G29" s="178"/>
    </row>
    <row r="30" spans="1:7">
      <c r="A30" s="179"/>
      <c r="B30" s="170"/>
      <c r="C30" s="170"/>
      <c r="D30" s="170"/>
      <c r="E30" s="170"/>
      <c r="F30" s="170"/>
      <c r="G30" s="170"/>
    </row>
    <row r="31" spans="1:7">
      <c r="A31" s="312" t="s">
        <v>538</v>
      </c>
      <c r="B31" s="312"/>
      <c r="C31" s="312"/>
      <c r="D31" s="312"/>
      <c r="E31" s="312"/>
      <c r="F31" s="312"/>
      <c r="G31" s="312"/>
    </row>
    <row r="32" spans="1:7">
      <c r="A32" s="312" t="s">
        <v>539</v>
      </c>
      <c r="B32" s="312"/>
      <c r="C32" s="312"/>
      <c r="D32" s="312"/>
      <c r="E32" s="312"/>
      <c r="F32" s="312"/>
      <c r="G32" s="312"/>
    </row>
    <row r="33" spans="1:7">
      <c r="A33" s="143"/>
      <c r="B33" s="143"/>
      <c r="C33" s="143"/>
      <c r="D33" s="143"/>
      <c r="E33" s="143"/>
      <c r="F33" s="143"/>
      <c r="G33" s="143"/>
    </row>
    <row r="34" spans="1:7">
      <c r="A34" s="170" t="s">
        <v>519</v>
      </c>
      <c r="B34" s="143"/>
      <c r="C34" s="143"/>
      <c r="D34" s="143"/>
      <c r="E34" s="143"/>
      <c r="F34" s="143"/>
      <c r="G34" s="143"/>
    </row>
  </sheetData>
  <mergeCells count="5">
    <mergeCell ref="A32:G32"/>
    <mergeCell ref="A2:G2"/>
    <mergeCell ref="A3:G3"/>
    <mergeCell ref="A4:G4"/>
    <mergeCell ref="A31:G31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67"/>
  <sheetViews>
    <sheetView showGridLines="0" zoomScale="75" zoomScaleNormal="75" workbookViewId="0">
      <selection activeCell="A4" sqref="A4"/>
    </sheetView>
    <sheetView workbookViewId="1">
      <selection sqref="A1:F1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>
      <c r="A1" s="309" t="s">
        <v>470</v>
      </c>
      <c r="B1" s="310"/>
      <c r="C1" s="310"/>
      <c r="D1" s="310"/>
      <c r="E1" s="310"/>
      <c r="F1" s="310"/>
    </row>
    <row r="2" spans="1:6">
      <c r="A2" s="278" t="str">
        <f>'Formato 1'!A2</f>
        <v xml:space="preserve"> Sistema para el Desarrollo Integral de la Familia del Municipio de Cortázar, Gto.</v>
      </c>
      <c r="B2" s="279"/>
      <c r="C2" s="279"/>
      <c r="D2" s="279"/>
      <c r="E2" s="279"/>
      <c r="F2" s="280"/>
    </row>
    <row r="3" spans="1:6">
      <c r="A3" s="281" t="s">
        <v>471</v>
      </c>
      <c r="B3" s="282"/>
      <c r="C3" s="282"/>
      <c r="D3" s="282"/>
      <c r="E3" s="282"/>
      <c r="F3" s="283"/>
    </row>
    <row r="4" spans="1:6" ht="30">
      <c r="A4" s="54" t="s">
        <v>5</v>
      </c>
      <c r="B4" s="6" t="s">
        <v>472</v>
      </c>
      <c r="C4" s="18" t="s">
        <v>473</v>
      </c>
      <c r="D4" s="18" t="s">
        <v>474</v>
      </c>
      <c r="E4" s="18" t="s">
        <v>475</v>
      </c>
      <c r="F4" s="18" t="s">
        <v>476</v>
      </c>
    </row>
    <row r="5" spans="1:6" ht="15.75" customHeight="1">
      <c r="A5" s="58" t="s">
        <v>477</v>
      </c>
      <c r="B5" s="63"/>
      <c r="C5" s="63"/>
      <c r="D5" s="63"/>
      <c r="E5" s="63"/>
      <c r="F5" s="63"/>
    </row>
    <row r="6" spans="1:6" ht="30">
      <c r="A6" s="61" t="s">
        <v>478</v>
      </c>
      <c r="B6" s="60"/>
      <c r="C6" s="60"/>
      <c r="D6" s="60"/>
      <c r="E6" s="60"/>
      <c r="F6" s="60"/>
    </row>
    <row r="7" spans="1:6" ht="15.75" customHeight="1">
      <c r="A7" s="61" t="s">
        <v>479</v>
      </c>
      <c r="B7" s="60"/>
      <c r="C7" s="60"/>
      <c r="D7" s="60"/>
      <c r="E7" s="60"/>
      <c r="F7" s="60"/>
    </row>
    <row r="8" spans="1:6">
      <c r="A8" s="62"/>
      <c r="B8" s="60"/>
      <c r="C8" s="60"/>
      <c r="D8" s="60"/>
      <c r="E8" s="60"/>
      <c r="F8" s="60"/>
    </row>
    <row r="9" spans="1:6">
      <c r="A9" s="67" t="s">
        <v>480</v>
      </c>
      <c r="B9" s="60"/>
      <c r="C9" s="60"/>
      <c r="D9" s="60"/>
      <c r="E9" s="60"/>
      <c r="F9" s="60"/>
    </row>
    <row r="10" spans="1:6">
      <c r="A10" s="61" t="s">
        <v>481</v>
      </c>
      <c r="B10" s="70"/>
      <c r="C10" s="70"/>
      <c r="D10" s="70"/>
      <c r="E10" s="70"/>
      <c r="F10" s="70"/>
    </row>
    <row r="11" spans="1:6">
      <c r="A11" s="34" t="s">
        <v>482</v>
      </c>
      <c r="B11" s="70"/>
      <c r="C11" s="70"/>
      <c r="D11" s="70"/>
      <c r="E11" s="70"/>
      <c r="F11" s="70"/>
    </row>
    <row r="12" spans="1:6">
      <c r="A12" s="34" t="s">
        <v>483</v>
      </c>
      <c r="B12" s="70"/>
      <c r="C12" s="70"/>
      <c r="D12" s="70"/>
      <c r="E12" s="70"/>
      <c r="F12" s="70"/>
    </row>
    <row r="13" spans="1:6">
      <c r="A13" s="34" t="s">
        <v>484</v>
      </c>
      <c r="B13" s="70"/>
      <c r="C13" s="70"/>
      <c r="D13" s="70"/>
      <c r="E13" s="70"/>
      <c r="F13" s="70"/>
    </row>
    <row r="14" spans="1:6">
      <c r="A14" s="61" t="s">
        <v>485</v>
      </c>
      <c r="B14" s="70"/>
      <c r="C14" s="70"/>
      <c r="D14" s="70"/>
      <c r="E14" s="70"/>
      <c r="F14" s="70"/>
    </row>
    <row r="15" spans="1:6">
      <c r="A15" s="34" t="s">
        <v>482</v>
      </c>
      <c r="B15" s="70"/>
      <c r="C15" s="70"/>
      <c r="D15" s="70"/>
      <c r="E15" s="70"/>
      <c r="F15" s="70"/>
    </row>
    <row r="16" spans="1:6">
      <c r="A16" s="34" t="s">
        <v>483</v>
      </c>
      <c r="B16" s="71"/>
      <c r="C16" s="71"/>
      <c r="D16" s="71"/>
      <c r="E16" s="71"/>
      <c r="F16" s="71"/>
    </row>
    <row r="17" spans="1:6">
      <c r="A17" s="34" t="s">
        <v>484</v>
      </c>
      <c r="B17" s="72"/>
      <c r="C17" s="72"/>
      <c r="D17" s="72"/>
      <c r="E17" s="72"/>
      <c r="F17" s="72"/>
    </row>
    <row r="18" spans="1:6">
      <c r="A18" s="61" t="s">
        <v>486</v>
      </c>
      <c r="B18" s="72"/>
      <c r="C18" s="72"/>
      <c r="D18" s="72"/>
      <c r="E18" s="72"/>
      <c r="F18" s="72"/>
    </row>
    <row r="19" spans="1:6">
      <c r="A19" s="61" t="s">
        <v>487</v>
      </c>
      <c r="B19" s="72"/>
      <c r="C19" s="72"/>
      <c r="D19" s="72"/>
      <c r="E19" s="72"/>
      <c r="F19" s="72"/>
    </row>
    <row r="20" spans="1:6">
      <c r="A20" s="61" t="s">
        <v>488</v>
      </c>
      <c r="B20" s="73"/>
      <c r="C20" s="73"/>
      <c r="D20" s="73"/>
      <c r="E20" s="73"/>
      <c r="F20" s="73"/>
    </row>
    <row r="21" spans="1:6">
      <c r="A21" s="61" t="s">
        <v>489</v>
      </c>
      <c r="B21" s="73"/>
      <c r="C21" s="73"/>
      <c r="D21" s="73"/>
      <c r="E21" s="73"/>
      <c r="F21" s="73"/>
    </row>
    <row r="22" spans="1:6">
      <c r="A22" s="61" t="s">
        <v>490</v>
      </c>
      <c r="B22" s="73"/>
      <c r="C22" s="73"/>
      <c r="D22" s="73"/>
      <c r="E22" s="73"/>
      <c r="F22" s="73"/>
    </row>
    <row r="23" spans="1:6">
      <c r="A23" s="61" t="s">
        <v>491</v>
      </c>
      <c r="B23" s="73"/>
      <c r="C23" s="73"/>
      <c r="D23" s="73"/>
      <c r="E23" s="73"/>
      <c r="F23" s="73"/>
    </row>
    <row r="24" spans="1:6">
      <c r="A24" s="61" t="s">
        <v>492</v>
      </c>
      <c r="B24" s="65"/>
      <c r="C24" s="65"/>
      <c r="D24" s="65"/>
      <c r="E24" s="65"/>
      <c r="F24" s="65"/>
    </row>
    <row r="25" spans="1:6">
      <c r="A25" s="61" t="s">
        <v>493</v>
      </c>
      <c r="B25" s="65"/>
      <c r="C25" s="65"/>
      <c r="D25" s="65"/>
      <c r="E25" s="65"/>
      <c r="F25" s="65"/>
    </row>
    <row r="26" spans="1:6">
      <c r="A26" s="62"/>
      <c r="B26" s="66"/>
      <c r="C26" s="66"/>
      <c r="D26" s="66"/>
      <c r="E26" s="66"/>
      <c r="F26" s="66"/>
    </row>
    <row r="27" spans="1:6" ht="14.45" customHeight="1">
      <c r="A27" s="67" t="s">
        <v>494</v>
      </c>
      <c r="B27" s="64"/>
      <c r="C27" s="64"/>
      <c r="D27" s="64"/>
      <c r="E27" s="64"/>
      <c r="F27" s="64"/>
    </row>
    <row r="28" spans="1:6">
      <c r="A28" s="61" t="s">
        <v>495</v>
      </c>
      <c r="B28" s="43"/>
      <c r="C28" s="43"/>
      <c r="D28" s="43"/>
      <c r="E28" s="43"/>
      <c r="F28" s="43"/>
    </row>
    <row r="29" spans="1:6">
      <c r="A29" s="57"/>
      <c r="B29" s="26"/>
      <c r="C29" s="26"/>
      <c r="D29" s="26"/>
      <c r="E29" s="26"/>
      <c r="F29" s="26"/>
    </row>
    <row r="30" spans="1:6">
      <c r="A30" s="68" t="s">
        <v>496</v>
      </c>
      <c r="B30" s="26"/>
      <c r="C30" s="26"/>
      <c r="D30" s="26"/>
      <c r="E30" s="26"/>
      <c r="F30" s="26"/>
    </row>
    <row r="31" spans="1:6">
      <c r="A31" s="69" t="s">
        <v>481</v>
      </c>
      <c r="B31" s="43"/>
      <c r="C31" s="43"/>
      <c r="D31" s="43"/>
      <c r="E31" s="43"/>
      <c r="F31" s="43"/>
    </row>
    <row r="32" spans="1:6">
      <c r="A32" s="69" t="s">
        <v>485</v>
      </c>
      <c r="B32" s="43"/>
      <c r="C32" s="43"/>
      <c r="D32" s="43"/>
      <c r="E32" s="43"/>
      <c r="F32" s="43"/>
    </row>
    <row r="33" spans="1:6">
      <c r="A33" s="69" t="s">
        <v>497</v>
      </c>
      <c r="B33" s="43"/>
      <c r="C33" s="43"/>
      <c r="D33" s="43"/>
      <c r="E33" s="43"/>
      <c r="F33" s="43"/>
    </row>
    <row r="34" spans="1:6">
      <c r="A34" s="57"/>
      <c r="B34" s="26"/>
      <c r="C34" s="26"/>
      <c r="D34" s="26"/>
      <c r="E34" s="26"/>
      <c r="F34" s="26"/>
    </row>
    <row r="35" spans="1:6">
      <c r="A35" s="68" t="s">
        <v>498</v>
      </c>
      <c r="B35" s="26"/>
      <c r="C35" s="26"/>
      <c r="D35" s="26"/>
      <c r="E35" s="26"/>
      <c r="F35" s="26"/>
    </row>
    <row r="36" spans="1:6">
      <c r="A36" s="69" t="s">
        <v>499</v>
      </c>
      <c r="B36" s="26"/>
      <c r="C36" s="26"/>
      <c r="D36" s="26"/>
      <c r="E36" s="26"/>
      <c r="F36" s="26"/>
    </row>
    <row r="37" spans="1:6">
      <c r="A37" s="69" t="s">
        <v>500</v>
      </c>
      <c r="B37" s="26"/>
      <c r="C37" s="26"/>
      <c r="D37" s="26"/>
      <c r="E37" s="26"/>
      <c r="F37" s="26"/>
    </row>
    <row r="38" spans="1:6">
      <c r="A38" s="69" t="s">
        <v>501</v>
      </c>
      <c r="B38" s="26"/>
      <c r="C38" s="26"/>
      <c r="D38" s="26"/>
      <c r="E38" s="26"/>
      <c r="F38" s="26"/>
    </row>
    <row r="39" spans="1:6">
      <c r="A39" s="57"/>
      <c r="B39" s="26"/>
      <c r="C39" s="26"/>
      <c r="D39" s="26"/>
      <c r="E39" s="26"/>
      <c r="F39" s="26"/>
    </row>
    <row r="40" spans="1:6">
      <c r="A40" s="68" t="s">
        <v>502</v>
      </c>
      <c r="B40" s="26"/>
      <c r="C40" s="26"/>
      <c r="D40" s="26"/>
      <c r="E40" s="26"/>
      <c r="F40" s="26"/>
    </row>
    <row r="41" spans="1:6">
      <c r="A41" s="57"/>
      <c r="B41" s="26"/>
      <c r="C41" s="26"/>
      <c r="D41" s="26"/>
      <c r="E41" s="26"/>
      <c r="F41" s="26"/>
    </row>
    <row r="42" spans="1:6">
      <c r="A42" s="68" t="s">
        <v>503</v>
      </c>
      <c r="B42" s="26"/>
      <c r="C42" s="26"/>
      <c r="D42" s="26"/>
      <c r="E42" s="26"/>
      <c r="F42" s="26"/>
    </row>
    <row r="43" spans="1:6">
      <c r="A43" s="69" t="s">
        <v>504</v>
      </c>
      <c r="B43" s="43"/>
      <c r="C43" s="43"/>
      <c r="D43" s="43"/>
      <c r="E43" s="43"/>
      <c r="F43" s="43"/>
    </row>
    <row r="44" spans="1:6">
      <c r="A44" s="69" t="s">
        <v>505</v>
      </c>
      <c r="B44" s="43"/>
      <c r="C44" s="43"/>
      <c r="D44" s="43"/>
      <c r="E44" s="43"/>
      <c r="F44" s="43"/>
    </row>
    <row r="45" spans="1:6">
      <c r="A45" s="69" t="s">
        <v>506</v>
      </c>
      <c r="B45" s="43"/>
      <c r="C45" s="43"/>
      <c r="D45" s="43"/>
      <c r="E45" s="43"/>
      <c r="F45" s="43"/>
    </row>
    <row r="46" spans="1:6">
      <c r="A46" s="57"/>
      <c r="B46" s="26"/>
      <c r="C46" s="26"/>
      <c r="D46" s="26"/>
      <c r="E46" s="26"/>
      <c r="F46" s="26"/>
    </row>
    <row r="47" spans="1:6" ht="30">
      <c r="A47" s="68" t="s">
        <v>507</v>
      </c>
      <c r="B47" s="26"/>
      <c r="C47" s="26"/>
      <c r="D47" s="26"/>
      <c r="E47" s="26"/>
      <c r="F47" s="26"/>
    </row>
    <row r="48" spans="1:6">
      <c r="A48" s="69" t="s">
        <v>505</v>
      </c>
      <c r="B48" s="43"/>
      <c r="C48" s="43"/>
      <c r="D48" s="43"/>
      <c r="E48" s="43"/>
      <c r="F48" s="43"/>
    </row>
    <row r="49" spans="1:6">
      <c r="A49" s="69" t="s">
        <v>506</v>
      </c>
      <c r="B49" s="43"/>
      <c r="C49" s="43"/>
      <c r="D49" s="43"/>
      <c r="E49" s="43"/>
      <c r="F49" s="43"/>
    </row>
    <row r="50" spans="1:6">
      <c r="A50" s="57"/>
      <c r="B50" s="26"/>
      <c r="C50" s="26"/>
      <c r="D50" s="26"/>
      <c r="E50" s="26"/>
      <c r="F50" s="26"/>
    </row>
    <row r="51" spans="1:6">
      <c r="A51" s="68" t="s">
        <v>508</v>
      </c>
      <c r="B51" s="26"/>
      <c r="C51" s="26"/>
      <c r="D51" s="26"/>
      <c r="E51" s="26"/>
      <c r="F51" s="26"/>
    </row>
    <row r="52" spans="1:6">
      <c r="A52" s="69" t="s">
        <v>505</v>
      </c>
      <c r="B52" s="43"/>
      <c r="C52" s="43"/>
      <c r="D52" s="43"/>
      <c r="E52" s="43"/>
      <c r="F52" s="43"/>
    </row>
    <row r="53" spans="1:6">
      <c r="A53" s="69" t="s">
        <v>506</v>
      </c>
      <c r="B53" s="43"/>
      <c r="C53" s="43"/>
      <c r="D53" s="43"/>
      <c r="E53" s="43"/>
      <c r="F53" s="43"/>
    </row>
    <row r="54" spans="1:6">
      <c r="A54" s="69" t="s">
        <v>509</v>
      </c>
      <c r="B54" s="43"/>
      <c r="C54" s="43"/>
      <c r="D54" s="43"/>
      <c r="E54" s="43"/>
      <c r="F54" s="43"/>
    </row>
    <row r="55" spans="1:6">
      <c r="A55" s="57"/>
      <c r="B55" s="26"/>
      <c r="C55" s="26"/>
      <c r="D55" s="26"/>
      <c r="E55" s="26"/>
      <c r="F55" s="26"/>
    </row>
    <row r="56" spans="1:6">
      <c r="A56" s="68" t="s">
        <v>510</v>
      </c>
      <c r="B56" s="26"/>
      <c r="C56" s="26"/>
      <c r="D56" s="26"/>
      <c r="E56" s="26"/>
      <c r="F56" s="26"/>
    </row>
    <row r="57" spans="1:6">
      <c r="A57" s="69" t="s">
        <v>505</v>
      </c>
      <c r="B57" s="43"/>
      <c r="C57" s="43"/>
      <c r="D57" s="43"/>
      <c r="E57" s="43"/>
      <c r="F57" s="43"/>
    </row>
    <row r="58" spans="1:6">
      <c r="A58" s="69" t="s">
        <v>506</v>
      </c>
      <c r="B58" s="43"/>
      <c r="C58" s="43"/>
      <c r="D58" s="43"/>
      <c r="E58" s="43"/>
      <c r="F58" s="43"/>
    </row>
    <row r="59" spans="1:6">
      <c r="A59" s="57"/>
      <c r="B59" s="26"/>
      <c r="C59" s="26"/>
      <c r="D59" s="26"/>
      <c r="E59" s="26"/>
      <c r="F59" s="26"/>
    </row>
    <row r="60" spans="1:6">
      <c r="A60" s="68" t="s">
        <v>511</v>
      </c>
      <c r="B60" s="26"/>
      <c r="C60" s="26"/>
      <c r="D60" s="26"/>
      <c r="E60" s="26"/>
      <c r="F60" s="26"/>
    </row>
    <row r="61" spans="1:6">
      <c r="A61" s="69" t="s">
        <v>512</v>
      </c>
      <c r="B61" s="56"/>
      <c r="C61" s="56"/>
      <c r="D61" s="56"/>
      <c r="E61" s="56"/>
      <c r="F61" s="56"/>
    </row>
    <row r="62" spans="1:6">
      <c r="A62" s="69" t="s">
        <v>513</v>
      </c>
      <c r="B62" s="74"/>
      <c r="C62" s="74"/>
      <c r="D62" s="74"/>
      <c r="E62" s="74"/>
      <c r="F62" s="74"/>
    </row>
    <row r="63" spans="1:6">
      <c r="A63" s="57"/>
      <c r="B63" s="56"/>
      <c r="C63" s="56"/>
      <c r="D63" s="56"/>
      <c r="E63" s="56"/>
      <c r="F63" s="56"/>
    </row>
    <row r="64" spans="1:6">
      <c r="A64" s="68" t="s">
        <v>514</v>
      </c>
      <c r="B64" s="56"/>
      <c r="C64" s="56"/>
      <c r="D64" s="56"/>
      <c r="E64" s="56"/>
      <c r="F64" s="56"/>
    </row>
    <row r="65" spans="1:6">
      <c r="A65" s="69" t="s">
        <v>515</v>
      </c>
      <c r="B65" s="56"/>
      <c r="C65" s="56"/>
      <c r="D65" s="56"/>
      <c r="E65" s="56"/>
      <c r="F65" s="56"/>
    </row>
    <row r="66" spans="1:6">
      <c r="A66" s="69" t="s">
        <v>516</v>
      </c>
      <c r="B66" s="57"/>
      <c r="C66" s="26"/>
      <c r="D66" s="57"/>
      <c r="E66" s="57"/>
      <c r="F66" s="57"/>
    </row>
    <row r="67" spans="1:6">
      <c r="A67" s="27"/>
      <c r="B67" s="27"/>
      <c r="C67" s="27"/>
      <c r="D67" s="27"/>
      <c r="E67" s="27"/>
      <c r="F67" s="27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46"/>
  <sheetViews>
    <sheetView showGridLines="0" tabSelected="1" topLeftCell="B1" zoomScale="75" zoomScaleNormal="75" workbookViewId="0">
      <selection activeCell="K12" sqref="K12"/>
    </sheetView>
    <sheetView topLeftCell="A7" workbookViewId="1">
      <selection sqref="A1:F1"/>
    </sheetView>
  </sheetViews>
  <sheetFormatPr baseColWidth="10" defaultRowHeight="15"/>
  <cols>
    <col min="1" max="1" width="89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277" t="s">
        <v>121</v>
      </c>
      <c r="B1" s="277"/>
      <c r="C1" s="277"/>
      <c r="D1" s="277"/>
      <c r="E1" s="277"/>
      <c r="F1" s="277"/>
      <c r="G1" s="287"/>
      <c r="H1" s="287"/>
      <c r="I1" s="33"/>
    </row>
    <row r="2" spans="1:9">
      <c r="A2" s="278" t="s">
        <v>517</v>
      </c>
      <c r="B2" s="279"/>
      <c r="C2" s="279"/>
      <c r="D2" s="279"/>
      <c r="E2" s="279"/>
      <c r="F2" s="279"/>
      <c r="G2" s="279"/>
      <c r="H2" s="280"/>
    </row>
    <row r="3" spans="1:9">
      <c r="A3" s="281" t="s">
        <v>122</v>
      </c>
      <c r="B3" s="282"/>
      <c r="C3" s="282"/>
      <c r="D3" s="282"/>
      <c r="E3" s="282"/>
      <c r="F3" s="282"/>
      <c r="G3" s="282"/>
      <c r="H3" s="283"/>
    </row>
    <row r="4" spans="1:9">
      <c r="A4" s="281" t="s">
        <v>520</v>
      </c>
      <c r="B4" s="282"/>
      <c r="C4" s="282"/>
      <c r="D4" s="282"/>
      <c r="E4" s="282"/>
      <c r="F4" s="282"/>
      <c r="G4" s="282"/>
      <c r="H4" s="283"/>
    </row>
    <row r="5" spans="1:9">
      <c r="A5" s="284" t="s">
        <v>2</v>
      </c>
      <c r="B5" s="285"/>
      <c r="C5" s="285"/>
      <c r="D5" s="285"/>
      <c r="E5" s="285"/>
      <c r="F5" s="285"/>
      <c r="G5" s="285"/>
      <c r="H5" s="286"/>
    </row>
    <row r="6" spans="1:9" ht="41.45" customHeight="1">
      <c r="A6" s="4" t="s">
        <v>123</v>
      </c>
      <c r="B6" s="5" t="s">
        <v>4</v>
      </c>
      <c r="C6" s="4" t="s">
        <v>124</v>
      </c>
      <c r="D6" s="4" t="s">
        <v>732</v>
      </c>
      <c r="E6" s="4" t="s">
        <v>733</v>
      </c>
      <c r="F6" s="4" t="s">
        <v>734</v>
      </c>
      <c r="G6" s="4" t="s">
        <v>735</v>
      </c>
      <c r="H6" s="76" t="s">
        <v>125</v>
      </c>
      <c r="I6" s="93"/>
    </row>
    <row r="7" spans="1:9">
      <c r="A7" s="26"/>
      <c r="B7" s="26"/>
      <c r="C7" s="26"/>
      <c r="D7" s="26"/>
      <c r="E7" s="26"/>
      <c r="F7" s="26"/>
      <c r="G7" s="26"/>
      <c r="H7" s="26"/>
      <c r="I7" s="93"/>
    </row>
    <row r="8" spans="1:9">
      <c r="A8" s="7" t="s">
        <v>126</v>
      </c>
      <c r="B8" s="94">
        <f>B9+B13</f>
        <v>0</v>
      </c>
      <c r="C8" s="94">
        <f>C9+C13</f>
        <v>0</v>
      </c>
      <c r="D8" s="94">
        <f t="shared" ref="D8:H8" si="0">D9+D13</f>
        <v>0</v>
      </c>
      <c r="E8" s="94">
        <f t="shared" si="0"/>
        <v>0</v>
      </c>
      <c r="F8" s="94">
        <f>F9+F13</f>
        <v>0</v>
      </c>
      <c r="G8" s="94">
        <f t="shared" si="0"/>
        <v>0</v>
      </c>
      <c r="H8" s="94">
        <f t="shared" si="0"/>
        <v>0</v>
      </c>
    </row>
    <row r="9" spans="1:9" ht="15.75" customHeight="1">
      <c r="A9" s="50" t="s">
        <v>127</v>
      </c>
      <c r="B9" s="95">
        <f>SUM(B10:B12)</f>
        <v>0</v>
      </c>
      <c r="C9" s="95">
        <f t="shared" ref="C9:H13" si="1">SUM(C10:C12)</f>
        <v>0</v>
      </c>
      <c r="D9" s="95">
        <f t="shared" si="1"/>
        <v>0</v>
      </c>
      <c r="E9" s="95">
        <f t="shared" si="1"/>
        <v>0</v>
      </c>
      <c r="F9" s="95">
        <f>B9+C9-D9+E9</f>
        <v>0</v>
      </c>
      <c r="G9" s="95">
        <f t="shared" si="1"/>
        <v>0</v>
      </c>
      <c r="H9" s="95">
        <f t="shared" si="1"/>
        <v>0</v>
      </c>
    </row>
    <row r="10" spans="1:9" ht="17.25" customHeight="1">
      <c r="A10" s="51" t="s">
        <v>128</v>
      </c>
      <c r="B10" s="96">
        <v>0</v>
      </c>
      <c r="C10" s="96">
        <v>0</v>
      </c>
      <c r="D10" s="96">
        <v>0</v>
      </c>
      <c r="E10" s="96">
        <v>0</v>
      </c>
      <c r="F10" s="95">
        <f>B10+C10-D10+E10</f>
        <v>0</v>
      </c>
      <c r="G10" s="96">
        <v>0</v>
      </c>
      <c r="H10" s="96">
        <v>0</v>
      </c>
    </row>
    <row r="11" spans="1:9">
      <c r="A11" s="51" t="s">
        <v>129</v>
      </c>
      <c r="B11" s="96">
        <v>0</v>
      </c>
      <c r="C11" s="95">
        <v>0</v>
      </c>
      <c r="D11" s="96">
        <v>0</v>
      </c>
      <c r="E11" s="96">
        <v>0</v>
      </c>
      <c r="F11" s="95">
        <f>B11+C11-D11+E11</f>
        <v>0</v>
      </c>
      <c r="G11" s="96">
        <v>0</v>
      </c>
      <c r="H11" s="95">
        <v>0</v>
      </c>
    </row>
    <row r="12" spans="1:9" ht="16.5" customHeight="1">
      <c r="A12" s="51" t="s">
        <v>130</v>
      </c>
      <c r="B12" s="96">
        <v>0</v>
      </c>
      <c r="C12" s="95">
        <v>0</v>
      </c>
      <c r="D12" s="96">
        <v>0</v>
      </c>
      <c r="E12" s="96">
        <v>0</v>
      </c>
      <c r="F12" s="95">
        <f>B12+C12-D12+E12</f>
        <v>0</v>
      </c>
      <c r="G12" s="96">
        <v>0</v>
      </c>
      <c r="H12" s="95">
        <v>0</v>
      </c>
    </row>
    <row r="13" spans="1:9">
      <c r="A13" s="50" t="s">
        <v>131</v>
      </c>
      <c r="B13" s="95">
        <f>SUM(B14:B16)</f>
        <v>0</v>
      </c>
      <c r="C13" s="95">
        <f t="shared" ref="C13:H13" si="2">SUM(C14:C16)</f>
        <v>0</v>
      </c>
      <c r="D13" s="95">
        <f t="shared" si="2"/>
        <v>0</v>
      </c>
      <c r="E13" s="95">
        <f t="shared" si="2"/>
        <v>0</v>
      </c>
      <c r="F13" s="95">
        <f t="shared" ref="F13" si="3">B13+C13-D13+E13</f>
        <v>0</v>
      </c>
      <c r="G13" s="95">
        <f t="shared" si="1"/>
        <v>0</v>
      </c>
      <c r="H13" s="95">
        <f t="shared" si="2"/>
        <v>0</v>
      </c>
    </row>
    <row r="14" spans="1:9">
      <c r="A14" s="51" t="s">
        <v>132</v>
      </c>
      <c r="B14" s="96">
        <v>0</v>
      </c>
      <c r="C14" s="96">
        <v>0</v>
      </c>
      <c r="D14" s="96">
        <v>0</v>
      </c>
      <c r="E14" s="96">
        <v>0</v>
      </c>
      <c r="F14" s="95">
        <f>B14+C14-D14+E14</f>
        <v>0</v>
      </c>
      <c r="G14" s="95">
        <v>0</v>
      </c>
      <c r="H14" s="96">
        <v>0</v>
      </c>
    </row>
    <row r="15" spans="1:9">
      <c r="A15" s="51" t="s">
        <v>133</v>
      </c>
      <c r="B15" s="96">
        <v>0</v>
      </c>
      <c r="C15" s="96">
        <v>0</v>
      </c>
      <c r="D15" s="96">
        <v>0</v>
      </c>
      <c r="E15" s="96">
        <v>0</v>
      </c>
      <c r="F15" s="95">
        <f>B15+C15-D15+E15</f>
        <v>0</v>
      </c>
      <c r="G15" s="95">
        <v>0</v>
      </c>
      <c r="H15" s="95">
        <v>0</v>
      </c>
    </row>
    <row r="16" spans="1:9">
      <c r="A16" s="51" t="s">
        <v>134</v>
      </c>
      <c r="B16" s="96">
        <v>0</v>
      </c>
      <c r="C16" s="96">
        <v>0</v>
      </c>
      <c r="D16" s="96">
        <v>0</v>
      </c>
      <c r="E16" s="96">
        <v>0</v>
      </c>
      <c r="F16" s="95">
        <f>B16+C16-D16+E16</f>
        <v>0</v>
      </c>
      <c r="G16" s="95">
        <v>0</v>
      </c>
      <c r="H16" s="95">
        <v>0</v>
      </c>
    </row>
    <row r="17" spans="1:8">
      <c r="A17" s="22"/>
      <c r="B17" s="97"/>
      <c r="C17" s="97"/>
      <c r="D17" s="97"/>
      <c r="E17" s="97"/>
      <c r="F17" s="97"/>
      <c r="G17" s="97"/>
      <c r="H17" s="97"/>
    </row>
    <row r="18" spans="1:8">
      <c r="A18" s="7" t="s">
        <v>135</v>
      </c>
      <c r="B18" s="94">
        <v>272935.61</v>
      </c>
      <c r="C18" s="98"/>
      <c r="D18" s="98"/>
      <c r="E18" s="98"/>
      <c r="F18" s="94">
        <v>276517.15999999997</v>
      </c>
      <c r="G18" s="98"/>
      <c r="H18" s="98"/>
    </row>
    <row r="19" spans="1:8" ht="16.5" customHeight="1">
      <c r="A19" s="22"/>
      <c r="B19" s="99"/>
      <c r="C19" s="99"/>
      <c r="D19" s="99"/>
      <c r="E19" s="99"/>
      <c r="F19" s="99"/>
      <c r="G19" s="99"/>
      <c r="H19" s="99"/>
    </row>
    <row r="20" spans="1:8" ht="14.45" customHeight="1">
      <c r="A20" s="7" t="s">
        <v>136</v>
      </c>
      <c r="B20" s="94">
        <f>B8+B18</f>
        <v>272935.61</v>
      </c>
      <c r="C20" s="94">
        <f t="shared" ref="C20:H20" si="4">C8+C18</f>
        <v>0</v>
      </c>
      <c r="D20" s="94">
        <f t="shared" si="4"/>
        <v>0</v>
      </c>
      <c r="E20" s="94">
        <f t="shared" si="4"/>
        <v>0</v>
      </c>
      <c r="F20" s="94">
        <f>F8+F18</f>
        <v>276517.15999999997</v>
      </c>
      <c r="G20" s="94">
        <f t="shared" si="4"/>
        <v>0</v>
      </c>
      <c r="H20" s="94">
        <f t="shared" si="4"/>
        <v>0</v>
      </c>
    </row>
    <row r="21" spans="1:8" ht="16.5" customHeight="1">
      <c r="A21" s="22"/>
      <c r="B21" s="100"/>
      <c r="C21" s="100"/>
      <c r="D21" s="100"/>
      <c r="E21" s="100"/>
      <c r="F21" s="100"/>
      <c r="G21" s="100"/>
      <c r="H21" s="100"/>
    </row>
    <row r="22" spans="1:8" ht="16.5" customHeight="1">
      <c r="A22" s="7" t="s">
        <v>137</v>
      </c>
      <c r="B22" s="94">
        <f t="shared" ref="B22:H22" si="5">SUM(B23:B25)</f>
        <v>0</v>
      </c>
      <c r="C22" s="94">
        <f t="shared" si="5"/>
        <v>0</v>
      </c>
      <c r="D22" s="94">
        <f t="shared" si="5"/>
        <v>0</v>
      </c>
      <c r="E22" s="94">
        <f t="shared" si="5"/>
        <v>0</v>
      </c>
      <c r="F22" s="94">
        <f t="shared" si="5"/>
        <v>0</v>
      </c>
      <c r="G22" s="94">
        <f t="shared" si="5"/>
        <v>0</v>
      </c>
      <c r="H22" s="94">
        <f t="shared" si="5"/>
        <v>0</v>
      </c>
    </row>
    <row r="23" spans="1:8">
      <c r="A23" s="52" t="s">
        <v>138</v>
      </c>
      <c r="B23" s="95">
        <v>0</v>
      </c>
      <c r="C23" s="95">
        <v>0</v>
      </c>
      <c r="D23" s="95">
        <v>0</v>
      </c>
      <c r="E23" s="95">
        <v>0</v>
      </c>
      <c r="F23" s="95">
        <f>B23+C23-D23+E23</f>
        <v>0</v>
      </c>
      <c r="G23" s="95">
        <v>0</v>
      </c>
      <c r="H23" s="95">
        <v>0</v>
      </c>
    </row>
    <row r="24" spans="1:8">
      <c r="A24" s="52" t="s">
        <v>139</v>
      </c>
      <c r="B24" s="95">
        <v>0</v>
      </c>
      <c r="C24" s="95">
        <v>0</v>
      </c>
      <c r="D24" s="95">
        <v>0</v>
      </c>
      <c r="E24" s="95">
        <v>0</v>
      </c>
      <c r="F24" s="95">
        <f>B24+C24-D24+E24</f>
        <v>0</v>
      </c>
      <c r="G24" s="95">
        <v>0</v>
      </c>
      <c r="H24" s="95">
        <v>0</v>
      </c>
    </row>
    <row r="25" spans="1:8">
      <c r="A25" s="52" t="s">
        <v>140</v>
      </c>
      <c r="B25" s="95">
        <v>0</v>
      </c>
      <c r="C25" s="95">
        <v>0</v>
      </c>
      <c r="D25" s="95">
        <v>0</v>
      </c>
      <c r="E25" s="95">
        <v>0</v>
      </c>
      <c r="F25" s="95">
        <f>B25+C25-D25+E25</f>
        <v>0</v>
      </c>
      <c r="G25" s="95">
        <v>0</v>
      </c>
      <c r="H25" s="95">
        <v>0</v>
      </c>
    </row>
    <row r="26" spans="1:8" ht="16.5" customHeight="1">
      <c r="A26" s="17"/>
      <c r="B26" s="100"/>
      <c r="C26" s="100"/>
      <c r="D26" s="100"/>
      <c r="E26" s="100"/>
      <c r="F26" s="100"/>
      <c r="G26" s="100"/>
      <c r="H26" s="100"/>
    </row>
    <row r="27" spans="1:8" ht="16.5" customHeight="1">
      <c r="A27" s="7" t="s">
        <v>141</v>
      </c>
      <c r="B27" s="94">
        <f>SUM(B28:B30)</f>
        <v>0</v>
      </c>
      <c r="C27" s="94">
        <f t="shared" ref="C27:H27" si="6">SUM(C28:C30)</f>
        <v>0</v>
      </c>
      <c r="D27" s="94">
        <f t="shared" si="6"/>
        <v>0</v>
      </c>
      <c r="E27" s="94">
        <f t="shared" si="6"/>
        <v>0</v>
      </c>
      <c r="F27" s="94">
        <f t="shared" si="6"/>
        <v>0</v>
      </c>
      <c r="G27" s="94">
        <f t="shared" si="6"/>
        <v>0</v>
      </c>
      <c r="H27" s="94">
        <f t="shared" si="6"/>
        <v>0</v>
      </c>
    </row>
    <row r="28" spans="1:8">
      <c r="A28" s="52" t="s">
        <v>142</v>
      </c>
      <c r="B28" s="95">
        <v>0</v>
      </c>
      <c r="C28" s="95">
        <v>0</v>
      </c>
      <c r="D28" s="95">
        <v>0</v>
      </c>
      <c r="E28" s="95">
        <v>0</v>
      </c>
      <c r="F28" s="95">
        <f>B28+C28-D28+E28</f>
        <v>0</v>
      </c>
      <c r="G28" s="95">
        <v>0</v>
      </c>
      <c r="H28" s="95">
        <v>0</v>
      </c>
    </row>
    <row r="29" spans="1:8">
      <c r="A29" s="52" t="s">
        <v>143</v>
      </c>
      <c r="B29" s="95">
        <v>0</v>
      </c>
      <c r="C29" s="95">
        <v>0</v>
      </c>
      <c r="D29" s="95">
        <v>0</v>
      </c>
      <c r="E29" s="95">
        <v>0</v>
      </c>
      <c r="F29" s="95">
        <f>B29+C29-D29+E29</f>
        <v>0</v>
      </c>
      <c r="G29" s="95">
        <v>0</v>
      </c>
      <c r="H29" s="95">
        <v>0</v>
      </c>
    </row>
    <row r="30" spans="1:8" ht="15.75" customHeight="1">
      <c r="A30" s="52" t="s">
        <v>144</v>
      </c>
      <c r="B30" s="95">
        <v>0</v>
      </c>
      <c r="C30" s="95">
        <v>0</v>
      </c>
      <c r="D30" s="95">
        <v>0</v>
      </c>
      <c r="E30" s="95">
        <v>0</v>
      </c>
      <c r="F30" s="95">
        <f>B30+C30-D30+E30</f>
        <v>0</v>
      </c>
      <c r="G30" s="95">
        <v>0</v>
      </c>
      <c r="H30" s="95">
        <v>0</v>
      </c>
    </row>
    <row r="31" spans="1:8">
      <c r="A31" s="101" t="s">
        <v>145</v>
      </c>
      <c r="B31" s="102"/>
      <c r="C31" s="102"/>
      <c r="D31" s="102"/>
      <c r="E31" s="102"/>
      <c r="F31" s="102"/>
      <c r="G31" s="102"/>
      <c r="H31" s="102"/>
    </row>
    <row r="32" spans="1:8">
      <c r="A32" s="33"/>
    </row>
    <row r="33" spans="1:8" ht="14.45" customHeight="1">
      <c r="A33" s="288" t="s">
        <v>521</v>
      </c>
      <c r="B33" s="288"/>
      <c r="C33" s="288"/>
      <c r="D33" s="288"/>
      <c r="E33" s="288"/>
      <c r="F33" s="288"/>
      <c r="G33" s="288"/>
      <c r="H33" s="288"/>
    </row>
    <row r="34" spans="1:8" ht="14.45" customHeight="1">
      <c r="A34" s="288"/>
      <c r="B34" s="288"/>
      <c r="C34" s="288"/>
      <c r="D34" s="288"/>
      <c r="E34" s="288"/>
      <c r="F34" s="288"/>
      <c r="G34" s="288"/>
      <c r="H34" s="288"/>
    </row>
    <row r="35" spans="1:8" ht="14.45" customHeight="1">
      <c r="A35" s="288"/>
      <c r="B35" s="288"/>
      <c r="C35" s="288"/>
      <c r="D35" s="288"/>
      <c r="E35" s="288"/>
      <c r="F35" s="288"/>
      <c r="G35" s="288"/>
      <c r="H35" s="288"/>
    </row>
    <row r="36" spans="1:8" ht="14.45" customHeight="1">
      <c r="A36" s="288"/>
      <c r="B36" s="288"/>
      <c r="C36" s="288"/>
      <c r="D36" s="288"/>
      <c r="E36" s="288"/>
      <c r="F36" s="288"/>
      <c r="G36" s="288"/>
      <c r="H36" s="288"/>
    </row>
    <row r="37" spans="1:8" ht="14.45" customHeight="1">
      <c r="A37" s="288"/>
      <c r="B37" s="288"/>
      <c r="C37" s="288"/>
      <c r="D37" s="288"/>
      <c r="E37" s="288"/>
      <c r="F37" s="288"/>
      <c r="G37" s="288"/>
      <c r="H37" s="288"/>
    </row>
    <row r="38" spans="1:8">
      <c r="A38" s="33"/>
    </row>
    <row r="39" spans="1:8" ht="30">
      <c r="A39" s="4" t="s">
        <v>522</v>
      </c>
      <c r="B39" s="4" t="s">
        <v>523</v>
      </c>
      <c r="C39" s="4" t="s">
        <v>524</v>
      </c>
      <c r="D39" s="4" t="s">
        <v>525</v>
      </c>
      <c r="E39" s="4" t="s">
        <v>526</v>
      </c>
      <c r="F39" s="76" t="s">
        <v>527</v>
      </c>
    </row>
    <row r="40" spans="1:8">
      <c r="A40" s="22"/>
      <c r="B40" s="26"/>
      <c r="C40" s="26"/>
      <c r="D40" s="26"/>
      <c r="E40" s="26"/>
      <c r="F40" s="26"/>
    </row>
    <row r="41" spans="1:8">
      <c r="A41" s="7" t="s">
        <v>146</v>
      </c>
      <c r="B41" s="103">
        <f>SUM(B42:B45)</f>
        <v>0</v>
      </c>
      <c r="C41" s="103">
        <f t="shared" ref="C41:F41" si="7">SUM(C42:C45)</f>
        <v>0</v>
      </c>
      <c r="D41" s="103">
        <f t="shared" si="7"/>
        <v>0</v>
      </c>
      <c r="E41" s="103">
        <f t="shared" si="7"/>
        <v>0</v>
      </c>
      <c r="F41" s="103">
        <f t="shared" si="7"/>
        <v>0</v>
      </c>
    </row>
    <row r="42" spans="1:8">
      <c r="A42" s="52" t="s">
        <v>147</v>
      </c>
      <c r="B42" s="32">
        <v>0</v>
      </c>
      <c r="C42" s="32">
        <v>0</v>
      </c>
      <c r="D42" s="32">
        <v>0</v>
      </c>
      <c r="E42" s="32">
        <v>0</v>
      </c>
      <c r="F42" s="32">
        <v>0</v>
      </c>
      <c r="G42" s="35"/>
      <c r="H42" s="35"/>
    </row>
    <row r="43" spans="1:8">
      <c r="A43" s="52" t="s">
        <v>148</v>
      </c>
      <c r="B43" s="32">
        <v>0</v>
      </c>
      <c r="C43" s="32">
        <v>0</v>
      </c>
      <c r="D43" s="32">
        <v>0</v>
      </c>
      <c r="E43" s="32">
        <v>0</v>
      </c>
      <c r="F43" s="32">
        <v>0</v>
      </c>
      <c r="G43" s="35"/>
      <c r="H43" s="35"/>
    </row>
    <row r="44" spans="1:8">
      <c r="A44" s="52" t="s">
        <v>149</v>
      </c>
      <c r="B44" s="32">
        <v>0</v>
      </c>
      <c r="C44" s="32">
        <v>0</v>
      </c>
      <c r="D44" s="32">
        <v>0</v>
      </c>
      <c r="E44" s="32">
        <v>0</v>
      </c>
      <c r="F44" s="32">
        <v>0</v>
      </c>
      <c r="G44" s="35"/>
      <c r="H44" s="35"/>
    </row>
    <row r="45" spans="1:8">
      <c r="A45" s="8" t="s">
        <v>145</v>
      </c>
      <c r="B45" s="27"/>
      <c r="C45" s="27"/>
      <c r="D45" s="27"/>
      <c r="E45" s="27"/>
      <c r="F45" s="27"/>
    </row>
    <row r="46" spans="1:8">
      <c r="A46" t="s">
        <v>519</v>
      </c>
    </row>
  </sheetData>
  <mergeCells count="7">
    <mergeCell ref="A1:F1"/>
    <mergeCell ref="G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2"/>
  <sheetViews>
    <sheetView showGridLines="0" zoomScale="75" zoomScaleNormal="75" workbookViewId="0">
      <selection activeCell="A29" sqref="A29"/>
    </sheetView>
    <sheetView workbookViewId="1">
      <selection sqref="A1:K1"/>
    </sheetView>
  </sheetViews>
  <sheetFormatPr baseColWidth="10" defaultRowHeight="15"/>
  <cols>
    <col min="1" max="1" width="108.7109375" bestFit="1" customWidth="1"/>
    <col min="2" max="7" width="21.7109375" customWidth="1"/>
    <col min="8" max="8" width="26.5703125" customWidth="1"/>
    <col min="9" max="11" width="21.7109375" customWidth="1"/>
  </cols>
  <sheetData>
    <row r="1" spans="1:11" ht="21">
      <c r="A1" s="277" t="s">
        <v>150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4.45" customHeight="1">
      <c r="A2" s="278" t="s">
        <v>517</v>
      </c>
      <c r="B2" s="279"/>
      <c r="C2" s="279"/>
      <c r="D2" s="279"/>
      <c r="E2" s="279"/>
      <c r="F2" s="279"/>
      <c r="G2" s="279"/>
      <c r="H2" s="279"/>
      <c r="I2" s="279"/>
      <c r="J2" s="279"/>
      <c r="K2" s="280"/>
    </row>
    <row r="3" spans="1:11">
      <c r="A3" s="281" t="s">
        <v>151</v>
      </c>
      <c r="B3" s="282"/>
      <c r="C3" s="282"/>
      <c r="D3" s="282"/>
      <c r="E3" s="282"/>
      <c r="F3" s="282"/>
      <c r="G3" s="282"/>
      <c r="H3" s="282"/>
      <c r="I3" s="282"/>
      <c r="J3" s="282"/>
      <c r="K3" s="283"/>
    </row>
    <row r="4" spans="1:11">
      <c r="A4" s="281" t="s">
        <v>520</v>
      </c>
      <c r="B4" s="282"/>
      <c r="C4" s="282"/>
      <c r="D4" s="282"/>
      <c r="E4" s="282"/>
      <c r="F4" s="282"/>
      <c r="G4" s="282"/>
      <c r="H4" s="282"/>
      <c r="I4" s="282"/>
      <c r="J4" s="282"/>
      <c r="K4" s="283"/>
    </row>
    <row r="5" spans="1:11">
      <c r="A5" s="281" t="s">
        <v>2</v>
      </c>
      <c r="B5" s="282"/>
      <c r="C5" s="282"/>
      <c r="D5" s="282"/>
      <c r="E5" s="282"/>
      <c r="F5" s="282"/>
      <c r="G5" s="282"/>
      <c r="H5" s="282"/>
      <c r="I5" s="282"/>
      <c r="J5" s="282"/>
      <c r="K5" s="283"/>
    </row>
    <row r="6" spans="1:11" ht="72.75" customHeight="1">
      <c r="A6" s="76" t="s">
        <v>152</v>
      </c>
      <c r="B6" s="76" t="s">
        <v>153</v>
      </c>
      <c r="C6" s="76" t="s">
        <v>154</v>
      </c>
      <c r="D6" s="76" t="s">
        <v>155</v>
      </c>
      <c r="E6" s="76" t="s">
        <v>156</v>
      </c>
      <c r="F6" s="76" t="s">
        <v>157</v>
      </c>
      <c r="G6" s="76" t="s">
        <v>158</v>
      </c>
      <c r="H6" s="76" t="s">
        <v>159</v>
      </c>
      <c r="I6" s="1" t="s">
        <v>528</v>
      </c>
      <c r="J6" s="1" t="s">
        <v>529</v>
      </c>
      <c r="K6" s="1" t="s">
        <v>530</v>
      </c>
    </row>
    <row r="7" spans="1:11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>
      <c r="A8" s="2" t="s">
        <v>160</v>
      </c>
      <c r="B8" s="47"/>
      <c r="C8" s="47"/>
      <c r="D8" s="47"/>
      <c r="E8" s="104">
        <f>SUM(E9:E12)</f>
        <v>0</v>
      </c>
      <c r="F8" s="105"/>
      <c r="G8" s="104">
        <f>SUM(G9:G12)</f>
        <v>0</v>
      </c>
      <c r="H8" s="104">
        <f>SUM(H9:H12)</f>
        <v>0</v>
      </c>
      <c r="I8" s="104">
        <f>SUM(I9:I12)</f>
        <v>0</v>
      </c>
      <c r="J8" s="104">
        <f>SUM(J9:J12)</f>
        <v>0</v>
      </c>
      <c r="K8" s="104">
        <f>SUM(K9:K12)</f>
        <v>0</v>
      </c>
    </row>
    <row r="9" spans="1:11">
      <c r="A9" s="48" t="s">
        <v>161</v>
      </c>
      <c r="B9" s="49"/>
      <c r="C9" s="49"/>
      <c r="D9" s="49"/>
      <c r="E9" s="106">
        <v>0</v>
      </c>
      <c r="F9" s="107"/>
      <c r="G9" s="106">
        <v>0</v>
      </c>
      <c r="H9" s="106">
        <v>0</v>
      </c>
      <c r="I9" s="106">
        <v>0</v>
      </c>
      <c r="J9" s="106">
        <v>0</v>
      </c>
      <c r="K9" s="106">
        <v>0</v>
      </c>
    </row>
    <row r="10" spans="1:11">
      <c r="A10" s="48" t="s">
        <v>162</v>
      </c>
      <c r="B10" s="49"/>
      <c r="C10" s="49"/>
      <c r="D10" s="49"/>
      <c r="E10" s="106">
        <v>0</v>
      </c>
      <c r="F10" s="107"/>
      <c r="G10" s="106">
        <v>0</v>
      </c>
      <c r="H10" s="106">
        <v>0</v>
      </c>
      <c r="I10" s="106">
        <v>0</v>
      </c>
      <c r="J10" s="106">
        <v>0</v>
      </c>
      <c r="K10" s="106">
        <v>0</v>
      </c>
    </row>
    <row r="11" spans="1:11">
      <c r="A11" s="48" t="s">
        <v>163</v>
      </c>
      <c r="B11" s="49"/>
      <c r="C11" s="49"/>
      <c r="D11" s="49"/>
      <c r="E11" s="106">
        <v>0</v>
      </c>
      <c r="F11" s="107"/>
      <c r="G11" s="106">
        <v>0</v>
      </c>
      <c r="H11" s="106">
        <v>0</v>
      </c>
      <c r="I11" s="106">
        <v>0</v>
      </c>
      <c r="J11" s="106">
        <v>0</v>
      </c>
      <c r="K11" s="106">
        <v>0</v>
      </c>
    </row>
    <row r="12" spans="1:11">
      <c r="A12" s="48" t="s">
        <v>164</v>
      </c>
      <c r="B12" s="49"/>
      <c r="C12" s="49"/>
      <c r="D12" s="49"/>
      <c r="E12" s="106">
        <v>0</v>
      </c>
      <c r="F12" s="107"/>
      <c r="G12" s="106">
        <v>0</v>
      </c>
      <c r="H12" s="106">
        <v>0</v>
      </c>
      <c r="I12" s="106">
        <v>0</v>
      </c>
      <c r="J12" s="106">
        <v>0</v>
      </c>
      <c r="K12" s="106">
        <v>0</v>
      </c>
    </row>
    <row r="13" spans="1:11">
      <c r="A13" s="55"/>
      <c r="B13" s="108"/>
      <c r="C13" s="108"/>
      <c r="D13" s="108"/>
      <c r="E13" s="109"/>
      <c r="F13" s="110"/>
      <c r="G13" s="109"/>
      <c r="H13" s="109"/>
      <c r="I13" s="109"/>
      <c r="J13" s="109"/>
      <c r="K13" s="109"/>
    </row>
    <row r="14" spans="1:11">
      <c r="A14" s="2" t="s">
        <v>165</v>
      </c>
      <c r="B14" s="47"/>
      <c r="C14" s="47"/>
      <c r="D14" s="47"/>
      <c r="E14" s="104">
        <f>SUM(E15:E18)</f>
        <v>0</v>
      </c>
      <c r="F14" s="105"/>
      <c r="G14" s="104">
        <f>SUM(G15:G18)</f>
        <v>0</v>
      </c>
      <c r="H14" s="104">
        <f>SUM(H15:H18)</f>
        <v>0</v>
      </c>
      <c r="I14" s="104">
        <f>SUM(I15:I18)</f>
        <v>0</v>
      </c>
      <c r="J14" s="104">
        <f>SUM(J15:J18)</f>
        <v>0</v>
      </c>
      <c r="K14" s="104">
        <f>SUM(K15:K18)</f>
        <v>0</v>
      </c>
    </row>
    <row r="15" spans="1:11">
      <c r="A15" s="48" t="s">
        <v>166</v>
      </c>
      <c r="B15" s="49"/>
      <c r="C15" s="49"/>
      <c r="D15" s="49"/>
      <c r="E15" s="106">
        <v>0</v>
      </c>
      <c r="F15" s="107"/>
      <c r="G15" s="106">
        <v>0</v>
      </c>
      <c r="H15" s="106">
        <v>0</v>
      </c>
      <c r="I15" s="106">
        <v>0</v>
      </c>
      <c r="J15" s="106">
        <v>0</v>
      </c>
      <c r="K15" s="106">
        <v>0</v>
      </c>
    </row>
    <row r="16" spans="1:11">
      <c r="A16" s="48" t="s">
        <v>167</v>
      </c>
      <c r="B16" s="49"/>
      <c r="C16" s="49"/>
      <c r="D16" s="49"/>
      <c r="E16" s="106">
        <v>0</v>
      </c>
      <c r="F16" s="107"/>
      <c r="G16" s="106">
        <v>0</v>
      </c>
      <c r="H16" s="106">
        <v>0</v>
      </c>
      <c r="I16" s="106">
        <v>0</v>
      </c>
      <c r="J16" s="106">
        <v>0</v>
      </c>
      <c r="K16" s="106">
        <v>0</v>
      </c>
    </row>
    <row r="17" spans="1:11">
      <c r="A17" s="48" t="s">
        <v>168</v>
      </c>
      <c r="B17" s="49"/>
      <c r="C17" s="49"/>
      <c r="D17" s="49"/>
      <c r="E17" s="106">
        <v>0</v>
      </c>
      <c r="F17" s="107"/>
      <c r="G17" s="106">
        <v>0</v>
      </c>
      <c r="H17" s="106">
        <v>0</v>
      </c>
      <c r="I17" s="106">
        <v>0</v>
      </c>
      <c r="J17" s="106">
        <v>0</v>
      </c>
      <c r="K17" s="106">
        <v>0</v>
      </c>
    </row>
    <row r="18" spans="1:11">
      <c r="A18" s="48" t="s">
        <v>169</v>
      </c>
      <c r="B18" s="49"/>
      <c r="C18" s="49"/>
      <c r="D18" s="49"/>
      <c r="E18" s="106">
        <v>0</v>
      </c>
      <c r="F18" s="107"/>
      <c r="G18" s="106">
        <v>0</v>
      </c>
      <c r="H18" s="106">
        <v>0</v>
      </c>
      <c r="I18" s="106">
        <v>0</v>
      </c>
      <c r="J18" s="106">
        <v>0</v>
      </c>
      <c r="K18" s="106">
        <v>0</v>
      </c>
    </row>
    <row r="19" spans="1:11">
      <c r="A19" s="55"/>
      <c r="B19" s="108"/>
      <c r="C19" s="108"/>
      <c r="D19" s="108"/>
      <c r="E19" s="109"/>
      <c r="F19" s="110"/>
      <c r="G19" s="109"/>
      <c r="H19" s="109"/>
      <c r="I19" s="109"/>
      <c r="J19" s="109"/>
      <c r="K19" s="109"/>
    </row>
    <row r="20" spans="1:11">
      <c r="A20" s="2" t="s">
        <v>170</v>
      </c>
      <c r="B20" s="47"/>
      <c r="C20" s="47"/>
      <c r="D20" s="47"/>
      <c r="E20" s="104">
        <f>E8+E14</f>
        <v>0</v>
      </c>
      <c r="F20" s="105"/>
      <c r="G20" s="104">
        <f>G8+G14</f>
        <v>0</v>
      </c>
      <c r="H20" s="104">
        <f>H8+H14</f>
        <v>0</v>
      </c>
      <c r="I20" s="104">
        <f>I8+I14</f>
        <v>0</v>
      </c>
      <c r="J20" s="104">
        <f>J8+J14</f>
        <v>0</v>
      </c>
      <c r="K20" s="104">
        <f>K8+K14</f>
        <v>0</v>
      </c>
    </row>
    <row r="21" spans="1:11">
      <c r="A21" s="28"/>
      <c r="B21" s="27"/>
      <c r="C21" s="27"/>
      <c r="D21" s="27"/>
      <c r="E21" s="27"/>
      <c r="F21" s="27"/>
      <c r="G21" s="111"/>
      <c r="H21" s="111"/>
      <c r="I21" s="111"/>
      <c r="J21" s="111"/>
      <c r="K21" s="111"/>
    </row>
    <row r="22" spans="1:11">
      <c r="A22" t="s">
        <v>519</v>
      </c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76"/>
  <sheetViews>
    <sheetView showGridLines="0" zoomScale="75" zoomScaleNormal="75" workbookViewId="0">
      <selection activeCell="A51" sqref="A51"/>
    </sheetView>
    <sheetView workbookViewId="1">
      <selection sqref="A1:D1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>
      <c r="A1" s="277" t="s">
        <v>171</v>
      </c>
      <c r="B1" s="277"/>
      <c r="C1" s="277"/>
      <c r="D1" s="277"/>
      <c r="E1" s="112"/>
    </row>
    <row r="2" spans="1:5">
      <c r="A2" s="278" t="s">
        <v>517</v>
      </c>
      <c r="B2" s="279"/>
      <c r="C2" s="279"/>
      <c r="D2" s="280"/>
    </row>
    <row r="3" spans="1:5">
      <c r="A3" s="281" t="s">
        <v>172</v>
      </c>
      <c r="B3" s="282"/>
      <c r="C3" s="282"/>
      <c r="D3" s="283"/>
    </row>
    <row r="4" spans="1:5">
      <c r="A4" s="281" t="s">
        <v>520</v>
      </c>
      <c r="B4" s="282"/>
      <c r="C4" s="282"/>
      <c r="D4" s="283"/>
    </row>
    <row r="5" spans="1:5">
      <c r="A5" s="284" t="s">
        <v>2</v>
      </c>
      <c r="B5" s="285"/>
      <c r="C5" s="285"/>
      <c r="D5" s="286"/>
    </row>
    <row r="7" spans="1:5" ht="30">
      <c r="A7" s="9" t="s">
        <v>5</v>
      </c>
      <c r="B7" s="76" t="s">
        <v>173</v>
      </c>
      <c r="C7" s="76" t="s">
        <v>174</v>
      </c>
      <c r="D7" s="76" t="s">
        <v>175</v>
      </c>
    </row>
    <row r="8" spans="1:5">
      <c r="A8" s="3" t="s">
        <v>176</v>
      </c>
      <c r="B8" s="113">
        <f>SUM(B9:B11)</f>
        <v>13857955.52</v>
      </c>
      <c r="C8" s="113">
        <f>SUM(C9:C11)</f>
        <v>3575103</v>
      </c>
      <c r="D8" s="113">
        <f>SUM(D9:D11)</f>
        <v>3575103</v>
      </c>
    </row>
    <row r="9" spans="1:5">
      <c r="A9" s="30" t="s">
        <v>177</v>
      </c>
      <c r="B9" s="114">
        <v>6377955.5199999996</v>
      </c>
      <c r="C9" s="114">
        <v>3575103</v>
      </c>
      <c r="D9" s="114">
        <v>3575103</v>
      </c>
    </row>
    <row r="10" spans="1:5">
      <c r="A10" s="30" t="s">
        <v>178</v>
      </c>
      <c r="B10" s="114">
        <v>7480000</v>
      </c>
      <c r="C10" s="114">
        <v>0</v>
      </c>
      <c r="D10" s="114">
        <v>0</v>
      </c>
    </row>
    <row r="11" spans="1:5">
      <c r="A11" s="30" t="s">
        <v>179</v>
      </c>
      <c r="B11" s="115">
        <f>B44</f>
        <v>0</v>
      </c>
      <c r="C11" s="115">
        <f>C44</f>
        <v>0</v>
      </c>
      <c r="D11" s="115">
        <f>D44</f>
        <v>0</v>
      </c>
    </row>
    <row r="12" spans="1:5">
      <c r="A12" s="23"/>
      <c r="B12" s="116"/>
      <c r="C12" s="116"/>
      <c r="D12" s="116"/>
    </row>
    <row r="13" spans="1:5">
      <c r="A13" s="3" t="s">
        <v>180</v>
      </c>
      <c r="B13" s="113">
        <f>SUM(B14:B15)</f>
        <v>13857955.52</v>
      </c>
      <c r="C13" s="113">
        <f t="shared" ref="C13:D13" si="0">SUM(C14:C15)</f>
        <v>3446744.25</v>
      </c>
      <c r="D13" s="113">
        <f t="shared" si="0"/>
        <v>3446744.25</v>
      </c>
    </row>
    <row r="14" spans="1:5">
      <c r="A14" s="30" t="s">
        <v>181</v>
      </c>
      <c r="B14" s="114">
        <v>6377955.5199999996</v>
      </c>
      <c r="C14" s="114">
        <v>3446744.25</v>
      </c>
      <c r="D14" s="114">
        <v>3446744.25</v>
      </c>
    </row>
    <row r="15" spans="1:5">
      <c r="A15" s="30" t="s">
        <v>182</v>
      </c>
      <c r="B15" s="114">
        <v>7480000</v>
      </c>
      <c r="C15" s="114">
        <v>0</v>
      </c>
      <c r="D15" s="114">
        <v>0</v>
      </c>
    </row>
    <row r="16" spans="1:5">
      <c r="A16" s="23"/>
      <c r="B16" s="116"/>
      <c r="C16" s="116"/>
      <c r="D16" s="116"/>
    </row>
    <row r="17" spans="1:4">
      <c r="A17" s="3" t="s">
        <v>183</v>
      </c>
      <c r="B17" s="117">
        <v>0</v>
      </c>
      <c r="C17" s="113">
        <f>C18+C19</f>
        <v>316085.01</v>
      </c>
      <c r="D17" s="113">
        <f>D18+D19</f>
        <v>316085.01</v>
      </c>
    </row>
    <row r="18" spans="1:4">
      <c r="A18" s="30" t="s">
        <v>184</v>
      </c>
      <c r="B18" s="118">
        <v>0</v>
      </c>
      <c r="C18" s="114">
        <v>316085.01</v>
      </c>
      <c r="D18" s="114">
        <v>316085.01</v>
      </c>
    </row>
    <row r="19" spans="1:4">
      <c r="A19" s="30" t="s">
        <v>185</v>
      </c>
      <c r="B19" s="118">
        <v>0</v>
      </c>
      <c r="C19" s="114">
        <v>0</v>
      </c>
      <c r="D19" s="114">
        <v>0</v>
      </c>
    </row>
    <row r="20" spans="1:4">
      <c r="A20" s="23"/>
      <c r="B20" s="116"/>
      <c r="C20" s="116"/>
      <c r="D20" s="116"/>
    </row>
    <row r="21" spans="1:4">
      <c r="A21" s="3" t="s">
        <v>186</v>
      </c>
      <c r="B21" s="113">
        <f>B8-B13+B17</f>
        <v>0</v>
      </c>
      <c r="C21" s="113">
        <f>C8-C13+C17</f>
        <v>444443.76</v>
      </c>
      <c r="D21" s="113">
        <f>D8-D13+D17</f>
        <v>444443.76</v>
      </c>
    </row>
    <row r="22" spans="1:4">
      <c r="A22" s="3"/>
      <c r="B22" s="116"/>
      <c r="C22" s="116"/>
      <c r="D22" s="116"/>
    </row>
    <row r="23" spans="1:4">
      <c r="A23" s="3" t="s">
        <v>187</v>
      </c>
      <c r="B23" s="113">
        <f>B21-B11</f>
        <v>0</v>
      </c>
      <c r="C23" s="113">
        <f>C21-C11</f>
        <v>444443.76</v>
      </c>
      <c r="D23" s="113">
        <f>D21-D11</f>
        <v>444443.76</v>
      </c>
    </row>
    <row r="24" spans="1:4">
      <c r="A24" s="3"/>
      <c r="B24" s="119"/>
      <c r="C24" s="119"/>
      <c r="D24" s="119"/>
    </row>
    <row r="25" spans="1:4">
      <c r="A25" s="11" t="s">
        <v>188</v>
      </c>
      <c r="B25" s="113">
        <f>B23-B17</f>
        <v>0</v>
      </c>
      <c r="C25" s="113">
        <f>C23-C17</f>
        <v>128358.75</v>
      </c>
      <c r="D25" s="113">
        <f>D23-D17</f>
        <v>128358.75</v>
      </c>
    </row>
    <row r="26" spans="1:4">
      <c r="A26" s="12"/>
      <c r="B26" s="42"/>
      <c r="C26" s="42"/>
      <c r="D26" s="42"/>
    </row>
    <row r="27" spans="1:4">
      <c r="A27" s="33"/>
      <c r="B27" s="120"/>
      <c r="C27" s="120"/>
      <c r="D27" s="120"/>
    </row>
    <row r="28" spans="1:4">
      <c r="A28" s="9" t="s">
        <v>5</v>
      </c>
      <c r="B28" s="121" t="s">
        <v>189</v>
      </c>
      <c r="C28" s="121" t="s">
        <v>174</v>
      </c>
      <c r="D28" s="121" t="s">
        <v>190</v>
      </c>
    </row>
    <row r="29" spans="1:4">
      <c r="A29" s="3" t="s">
        <v>191</v>
      </c>
      <c r="B29" s="122">
        <f>SUM(B30:B31)</f>
        <v>0</v>
      </c>
      <c r="C29" s="122">
        <f>SUM(C30:C31)</f>
        <v>0</v>
      </c>
      <c r="D29" s="122">
        <f>SUM(D30:D31)</f>
        <v>0</v>
      </c>
    </row>
    <row r="30" spans="1:4">
      <c r="A30" s="30" t="s">
        <v>192</v>
      </c>
      <c r="B30" s="123">
        <v>0</v>
      </c>
      <c r="C30" s="123">
        <v>0</v>
      </c>
      <c r="D30" s="123">
        <v>0</v>
      </c>
    </row>
    <row r="31" spans="1:4">
      <c r="A31" s="30" t="s">
        <v>193</v>
      </c>
      <c r="B31" s="123">
        <v>0</v>
      </c>
      <c r="C31" s="123">
        <v>0</v>
      </c>
      <c r="D31" s="123">
        <v>0</v>
      </c>
    </row>
    <row r="32" spans="1:4">
      <c r="A32" s="22"/>
      <c r="B32" s="124"/>
      <c r="C32" s="124"/>
      <c r="D32" s="124"/>
    </row>
    <row r="33" spans="1:4">
      <c r="A33" s="3" t="s">
        <v>194</v>
      </c>
      <c r="B33" s="122">
        <f>B25+B29</f>
        <v>0</v>
      </c>
      <c r="C33" s="122">
        <f>C25+C29</f>
        <v>128358.75</v>
      </c>
      <c r="D33" s="122">
        <f>D25+D29</f>
        <v>128358.75</v>
      </c>
    </row>
    <row r="34" spans="1:4">
      <c r="A34" s="28"/>
      <c r="B34" s="29"/>
      <c r="C34" s="29"/>
      <c r="D34" s="29"/>
    </row>
    <row r="35" spans="1:4">
      <c r="A35" s="33"/>
      <c r="B35" s="120"/>
      <c r="C35" s="120"/>
      <c r="D35" s="120"/>
    </row>
    <row r="36" spans="1:4" ht="30">
      <c r="A36" s="9" t="s">
        <v>5</v>
      </c>
      <c r="B36" s="121" t="s">
        <v>173</v>
      </c>
      <c r="C36" s="121" t="s">
        <v>174</v>
      </c>
      <c r="D36" s="121" t="s">
        <v>175</v>
      </c>
    </row>
    <row r="37" spans="1:4">
      <c r="A37" s="3" t="s">
        <v>195</v>
      </c>
      <c r="B37" s="122">
        <f>SUM(B38:B39)</f>
        <v>0</v>
      </c>
      <c r="C37" s="122">
        <f>SUM(C38:C39)</f>
        <v>0</v>
      </c>
      <c r="D37" s="122">
        <f>SUM(D38:D39)</f>
        <v>0</v>
      </c>
    </row>
    <row r="38" spans="1:4">
      <c r="A38" s="30" t="s">
        <v>196</v>
      </c>
      <c r="B38" s="123">
        <v>0</v>
      </c>
      <c r="C38" s="123">
        <v>0</v>
      </c>
      <c r="D38" s="123">
        <v>0</v>
      </c>
    </row>
    <row r="39" spans="1:4">
      <c r="A39" s="30" t="s">
        <v>197</v>
      </c>
      <c r="B39" s="123">
        <v>0</v>
      </c>
      <c r="C39" s="123">
        <v>0</v>
      </c>
      <c r="D39" s="123">
        <v>0</v>
      </c>
    </row>
    <row r="40" spans="1:4">
      <c r="A40" s="3" t="s">
        <v>198</v>
      </c>
      <c r="B40" s="122">
        <f>SUM(B41:B42)</f>
        <v>0</v>
      </c>
      <c r="C40" s="122">
        <f>SUM(C41:C42)</f>
        <v>0</v>
      </c>
      <c r="D40" s="122">
        <f>SUM(D41:D42)</f>
        <v>0</v>
      </c>
    </row>
    <row r="41" spans="1:4">
      <c r="A41" s="30" t="s">
        <v>199</v>
      </c>
      <c r="B41" s="123">
        <v>0</v>
      </c>
      <c r="C41" s="123">
        <v>0</v>
      </c>
      <c r="D41" s="123">
        <v>0</v>
      </c>
    </row>
    <row r="42" spans="1:4">
      <c r="A42" s="30" t="s">
        <v>200</v>
      </c>
      <c r="B42" s="123">
        <v>0</v>
      </c>
      <c r="C42" s="123">
        <v>0</v>
      </c>
      <c r="D42" s="123">
        <v>0</v>
      </c>
    </row>
    <row r="43" spans="1:4">
      <c r="A43" s="22"/>
      <c r="B43" s="124"/>
      <c r="C43" s="124"/>
      <c r="D43" s="124"/>
    </row>
    <row r="44" spans="1:4">
      <c r="A44" s="3" t="s">
        <v>201</v>
      </c>
      <c r="B44" s="122">
        <f>B37-B40</f>
        <v>0</v>
      </c>
      <c r="C44" s="122">
        <f>C37-C40</f>
        <v>0</v>
      </c>
      <c r="D44" s="122">
        <f>D37-D40</f>
        <v>0</v>
      </c>
    </row>
    <row r="45" spans="1:4">
      <c r="A45" s="13"/>
      <c r="B45" s="125"/>
      <c r="C45" s="125"/>
      <c r="D45" s="125"/>
    </row>
    <row r="46" spans="1:4">
      <c r="B46" s="120"/>
      <c r="C46" s="120"/>
      <c r="D46" s="120"/>
    </row>
    <row r="47" spans="1:4" ht="30">
      <c r="A47" s="9" t="s">
        <v>5</v>
      </c>
      <c r="B47" s="121" t="s">
        <v>173</v>
      </c>
      <c r="C47" s="121" t="s">
        <v>174</v>
      </c>
      <c r="D47" s="121" t="s">
        <v>175</v>
      </c>
    </row>
    <row r="48" spans="1:4">
      <c r="A48" s="45" t="s">
        <v>202</v>
      </c>
      <c r="B48" s="126">
        <v>6377955.5199999996</v>
      </c>
      <c r="C48" s="126">
        <v>3575103</v>
      </c>
      <c r="D48" s="126">
        <v>3575103</v>
      </c>
    </row>
    <row r="49" spans="1:4">
      <c r="A49" s="14" t="s">
        <v>203</v>
      </c>
      <c r="B49" s="122">
        <f>B50-B51</f>
        <v>0</v>
      </c>
      <c r="C49" s="122">
        <f>C50-C51</f>
        <v>0</v>
      </c>
      <c r="D49" s="122">
        <f>D50-D51</f>
        <v>0</v>
      </c>
    </row>
    <row r="50" spans="1:4">
      <c r="A50" s="46" t="s">
        <v>196</v>
      </c>
      <c r="B50" s="123">
        <v>0</v>
      </c>
      <c r="C50" s="123">
        <v>0</v>
      </c>
      <c r="D50" s="123">
        <v>0</v>
      </c>
    </row>
    <row r="51" spans="1:4">
      <c r="A51" s="46" t="s">
        <v>199</v>
      </c>
      <c r="B51" s="123">
        <v>0</v>
      </c>
      <c r="C51" s="123">
        <v>0</v>
      </c>
      <c r="D51" s="123">
        <v>0</v>
      </c>
    </row>
    <row r="52" spans="1:4">
      <c r="A52" s="22"/>
      <c r="B52" s="124"/>
      <c r="C52" s="124"/>
      <c r="D52" s="124"/>
    </row>
    <row r="53" spans="1:4">
      <c r="A53" s="30" t="s">
        <v>181</v>
      </c>
      <c r="B53" s="123">
        <v>6377955.5199999996</v>
      </c>
      <c r="C53" s="123">
        <v>3446744.25</v>
      </c>
      <c r="D53" s="123">
        <v>3446744.25</v>
      </c>
    </row>
    <row r="54" spans="1:4">
      <c r="A54" s="22"/>
      <c r="B54" s="124"/>
      <c r="C54" s="124"/>
      <c r="D54" s="124"/>
    </row>
    <row r="55" spans="1:4">
      <c r="A55" s="30" t="s">
        <v>184</v>
      </c>
      <c r="B55" s="127"/>
      <c r="C55" s="123">
        <v>316085.01</v>
      </c>
      <c r="D55" s="123">
        <v>316085.01</v>
      </c>
    </row>
    <row r="56" spans="1:4">
      <c r="A56" s="22"/>
      <c r="B56" s="124"/>
      <c r="C56" s="124"/>
      <c r="D56" s="124"/>
    </row>
    <row r="57" spans="1:4">
      <c r="A57" s="11" t="s">
        <v>204</v>
      </c>
      <c r="B57" s="122">
        <f>B48+B49-B53+B55</f>
        <v>0</v>
      </c>
      <c r="C57" s="122">
        <f>C48+C49-C53+C55</f>
        <v>444443.76</v>
      </c>
      <c r="D57" s="122">
        <f>D48+D49-D53+D55</f>
        <v>444443.76</v>
      </c>
    </row>
    <row r="58" spans="1:4">
      <c r="A58" s="15"/>
      <c r="B58" s="128"/>
      <c r="C58" s="128"/>
      <c r="D58" s="128"/>
    </row>
    <row r="59" spans="1:4">
      <c r="A59" s="11" t="s">
        <v>205</v>
      </c>
      <c r="B59" s="122">
        <f>B57-B49</f>
        <v>0</v>
      </c>
      <c r="C59" s="122">
        <f>C57-C49</f>
        <v>444443.76</v>
      </c>
      <c r="D59" s="122">
        <f>D57-D49</f>
        <v>444443.76</v>
      </c>
    </row>
    <row r="60" spans="1:4">
      <c r="A60" s="28"/>
      <c r="B60" s="125"/>
      <c r="C60" s="125"/>
      <c r="D60" s="125"/>
    </row>
    <row r="61" spans="1:4">
      <c r="B61" s="129"/>
      <c r="C61" s="129"/>
      <c r="D61" s="129"/>
    </row>
    <row r="62" spans="1:4" ht="30">
      <c r="A62" s="9" t="s">
        <v>5</v>
      </c>
      <c r="B62" s="121" t="s">
        <v>173</v>
      </c>
      <c r="C62" s="121" t="s">
        <v>174</v>
      </c>
      <c r="D62" s="121" t="s">
        <v>175</v>
      </c>
    </row>
    <row r="63" spans="1:4">
      <c r="A63" s="45" t="s">
        <v>178</v>
      </c>
      <c r="B63" s="130">
        <v>7480000</v>
      </c>
      <c r="C63" s="130">
        <v>0</v>
      </c>
      <c r="D63" s="130">
        <v>0</v>
      </c>
    </row>
    <row r="64" spans="1:4" ht="14.65" customHeight="1">
      <c r="A64" s="14" t="s">
        <v>206</v>
      </c>
      <c r="B64" s="113">
        <f>B65-B66</f>
        <v>0</v>
      </c>
      <c r="C64" s="113">
        <f>C65-C66</f>
        <v>0</v>
      </c>
      <c r="D64" s="113">
        <f>D65-D66</f>
        <v>0</v>
      </c>
    </row>
    <row r="65" spans="1:4">
      <c r="A65" s="46" t="s">
        <v>197</v>
      </c>
      <c r="B65" s="114">
        <v>0</v>
      </c>
      <c r="C65" s="114">
        <v>0</v>
      </c>
      <c r="D65" s="114">
        <v>0</v>
      </c>
    </row>
    <row r="66" spans="1:4">
      <c r="A66" s="46" t="s">
        <v>200</v>
      </c>
      <c r="B66" s="114">
        <v>0</v>
      </c>
      <c r="C66" s="114">
        <v>0</v>
      </c>
      <c r="D66" s="114">
        <v>0</v>
      </c>
    </row>
    <row r="67" spans="1:4">
      <c r="A67" s="22"/>
      <c r="B67" s="116"/>
      <c r="C67" s="116"/>
      <c r="D67" s="116"/>
    </row>
    <row r="68" spans="1:4">
      <c r="A68" s="30" t="s">
        <v>207</v>
      </c>
      <c r="B68" s="114">
        <v>7480000</v>
      </c>
      <c r="C68" s="114">
        <v>0</v>
      </c>
      <c r="D68" s="114">
        <v>0</v>
      </c>
    </row>
    <row r="69" spans="1:4">
      <c r="A69" s="22"/>
      <c r="B69" s="116"/>
      <c r="C69" s="116"/>
      <c r="D69" s="116"/>
    </row>
    <row r="70" spans="1:4">
      <c r="A70" s="30" t="s">
        <v>185</v>
      </c>
      <c r="B70" s="131">
        <v>0</v>
      </c>
      <c r="C70" s="114">
        <v>0</v>
      </c>
      <c r="D70" s="114">
        <v>0</v>
      </c>
    </row>
    <row r="71" spans="1:4">
      <c r="A71" s="22"/>
      <c r="B71" s="116"/>
      <c r="C71" s="116"/>
      <c r="D71" s="116"/>
    </row>
    <row r="72" spans="1:4">
      <c r="A72" s="11" t="s">
        <v>208</v>
      </c>
      <c r="B72" s="113">
        <f>B63+B64-B68+B70</f>
        <v>0</v>
      </c>
      <c r="C72" s="113">
        <f>C63+C64-C68+C70</f>
        <v>0</v>
      </c>
      <c r="D72" s="113">
        <f>D63+D64-D68+D70</f>
        <v>0</v>
      </c>
    </row>
    <row r="73" spans="1:4">
      <c r="A73" s="22"/>
      <c r="B73" s="116"/>
      <c r="C73" s="116"/>
      <c r="D73" s="116"/>
    </row>
    <row r="74" spans="1:4">
      <c r="A74" s="11" t="s">
        <v>209</v>
      </c>
      <c r="B74" s="113">
        <f>B72-B64</f>
        <v>0</v>
      </c>
      <c r="C74" s="113">
        <f>C72-C64</f>
        <v>0</v>
      </c>
      <c r="D74" s="113">
        <f>D72-D64</f>
        <v>0</v>
      </c>
    </row>
    <row r="75" spans="1:4">
      <c r="A75" s="28"/>
      <c r="B75" s="132"/>
      <c r="C75" s="132"/>
      <c r="D75" s="132"/>
    </row>
    <row r="76" spans="1:4">
      <c r="A76" t="s">
        <v>519</v>
      </c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80"/>
  <sheetViews>
    <sheetView showGridLines="0" zoomScale="75" zoomScaleNormal="75" workbookViewId="0">
      <selection activeCell="A33" sqref="A33"/>
    </sheetView>
    <sheetView zoomScale="85" zoomScaleNormal="85" workbookViewId="1">
      <selection activeCell="B34" sqref="B34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>
      <c r="A1" s="292" t="s">
        <v>210</v>
      </c>
      <c r="B1" s="292"/>
      <c r="C1" s="292"/>
      <c r="D1" s="292"/>
      <c r="E1" s="292"/>
      <c r="F1" s="292"/>
      <c r="G1" s="292"/>
    </row>
    <row r="2" spans="1:7">
      <c r="A2" s="278" t="s">
        <v>517</v>
      </c>
      <c r="B2" s="279"/>
      <c r="C2" s="279"/>
      <c r="D2" s="279"/>
      <c r="E2" s="279"/>
      <c r="F2" s="279"/>
      <c r="G2" s="280"/>
    </row>
    <row r="3" spans="1:7">
      <c r="A3" s="281" t="s">
        <v>211</v>
      </c>
      <c r="B3" s="282"/>
      <c r="C3" s="282"/>
      <c r="D3" s="282"/>
      <c r="E3" s="282"/>
      <c r="F3" s="282"/>
      <c r="G3" s="283"/>
    </row>
    <row r="4" spans="1:7">
      <c r="A4" s="281" t="s">
        <v>520</v>
      </c>
      <c r="B4" s="282"/>
      <c r="C4" s="282"/>
      <c r="D4" s="282"/>
      <c r="E4" s="282"/>
      <c r="F4" s="282"/>
      <c r="G4" s="283"/>
    </row>
    <row r="5" spans="1:7">
      <c r="A5" s="284" t="s">
        <v>2</v>
      </c>
      <c r="B5" s="285"/>
      <c r="C5" s="285"/>
      <c r="D5" s="285"/>
      <c r="E5" s="285"/>
      <c r="F5" s="285"/>
      <c r="G5" s="286"/>
    </row>
    <row r="6" spans="1:7">
      <c r="A6" s="289" t="s">
        <v>5</v>
      </c>
      <c r="B6" s="291" t="s">
        <v>212</v>
      </c>
      <c r="C6" s="291"/>
      <c r="D6" s="291"/>
      <c r="E6" s="291"/>
      <c r="F6" s="291"/>
      <c r="G6" s="291" t="s">
        <v>213</v>
      </c>
    </row>
    <row r="7" spans="1:7" ht="30">
      <c r="A7" s="290"/>
      <c r="B7" s="75" t="s">
        <v>214</v>
      </c>
      <c r="C7" s="76" t="s">
        <v>215</v>
      </c>
      <c r="D7" s="75" t="s">
        <v>216</v>
      </c>
      <c r="E7" s="75" t="s">
        <v>174</v>
      </c>
      <c r="F7" s="75" t="s">
        <v>217</v>
      </c>
      <c r="G7" s="291"/>
    </row>
    <row r="8" spans="1:7">
      <c r="A8" s="16" t="s">
        <v>218</v>
      </c>
      <c r="B8" s="133"/>
      <c r="C8" s="133"/>
      <c r="D8" s="133"/>
      <c r="E8" s="133"/>
      <c r="F8" s="133"/>
      <c r="G8" s="133"/>
    </row>
    <row r="9" spans="1:7">
      <c r="A9" s="30" t="s">
        <v>219</v>
      </c>
      <c r="B9" s="123">
        <v>0</v>
      </c>
      <c r="C9" s="123">
        <v>0</v>
      </c>
      <c r="D9" s="134">
        <f>B9+C9</f>
        <v>0</v>
      </c>
      <c r="E9" s="123">
        <v>0</v>
      </c>
      <c r="F9" s="123">
        <v>0</v>
      </c>
      <c r="G9" s="134">
        <f>F9-B9</f>
        <v>0</v>
      </c>
    </row>
    <row r="10" spans="1:7">
      <c r="A10" s="30" t="s">
        <v>220</v>
      </c>
      <c r="B10" s="123">
        <v>0</v>
      </c>
      <c r="C10" s="123">
        <v>0</v>
      </c>
      <c r="D10" s="134">
        <f t="shared" ref="D10:D15" si="0">B10+C10</f>
        <v>0</v>
      </c>
      <c r="E10" s="123">
        <v>0</v>
      </c>
      <c r="F10" s="123">
        <v>0</v>
      </c>
      <c r="G10" s="134">
        <f t="shared" ref="G10:G39" si="1">F10-B10</f>
        <v>0</v>
      </c>
    </row>
    <row r="11" spans="1:7">
      <c r="A11" s="30" t="s">
        <v>221</v>
      </c>
      <c r="B11" s="123">
        <v>0</v>
      </c>
      <c r="C11" s="123">
        <v>0</v>
      </c>
      <c r="D11" s="134">
        <f t="shared" si="0"/>
        <v>0</v>
      </c>
      <c r="E11" s="123">
        <v>0</v>
      </c>
      <c r="F11" s="123">
        <v>0</v>
      </c>
      <c r="G11" s="134">
        <f t="shared" si="1"/>
        <v>0</v>
      </c>
    </row>
    <row r="12" spans="1:7">
      <c r="A12" s="30" t="s">
        <v>222</v>
      </c>
      <c r="B12" s="123">
        <v>0</v>
      </c>
      <c r="C12" s="123">
        <v>0</v>
      </c>
      <c r="D12" s="134">
        <f t="shared" si="0"/>
        <v>0</v>
      </c>
      <c r="E12" s="123">
        <v>0</v>
      </c>
      <c r="F12" s="123">
        <v>0</v>
      </c>
      <c r="G12" s="134">
        <f t="shared" si="1"/>
        <v>0</v>
      </c>
    </row>
    <row r="13" spans="1:7">
      <c r="A13" s="30" t="s">
        <v>223</v>
      </c>
      <c r="B13" s="123">
        <v>0</v>
      </c>
      <c r="C13" s="123">
        <v>0</v>
      </c>
      <c r="D13" s="134">
        <f t="shared" si="0"/>
        <v>0</v>
      </c>
      <c r="E13" s="123">
        <v>0</v>
      </c>
      <c r="F13" s="123">
        <v>0</v>
      </c>
      <c r="G13" s="134">
        <f t="shared" si="1"/>
        <v>0</v>
      </c>
    </row>
    <row r="14" spans="1:7">
      <c r="A14" s="30" t="s">
        <v>224</v>
      </c>
      <c r="B14" s="123">
        <v>0</v>
      </c>
      <c r="C14" s="123">
        <v>0</v>
      </c>
      <c r="D14" s="134">
        <f t="shared" si="0"/>
        <v>0</v>
      </c>
      <c r="E14" s="123">
        <v>0</v>
      </c>
      <c r="F14" s="123">
        <v>0</v>
      </c>
      <c r="G14" s="134">
        <f t="shared" si="1"/>
        <v>0</v>
      </c>
    </row>
    <row r="15" spans="1:7">
      <c r="A15" s="30" t="s">
        <v>225</v>
      </c>
      <c r="B15" s="123">
        <v>1284355.52</v>
      </c>
      <c r="C15" s="123">
        <v>200000</v>
      </c>
      <c r="D15" s="134">
        <f t="shared" si="0"/>
        <v>1484355.52</v>
      </c>
      <c r="E15" s="123">
        <v>325103</v>
      </c>
      <c r="F15" s="123">
        <v>325103</v>
      </c>
      <c r="G15" s="134">
        <f t="shared" si="1"/>
        <v>-959252.52</v>
      </c>
    </row>
    <row r="16" spans="1:7">
      <c r="A16" s="44" t="s">
        <v>226</v>
      </c>
      <c r="B16" s="134">
        <f t="shared" ref="B16:F16" si="2">SUM(B17:B27)</f>
        <v>0</v>
      </c>
      <c r="C16" s="134">
        <f t="shared" si="2"/>
        <v>0</v>
      </c>
      <c r="D16" s="134">
        <f t="shared" si="2"/>
        <v>0</v>
      </c>
      <c r="E16" s="134">
        <f t="shared" si="2"/>
        <v>0</v>
      </c>
      <c r="F16" s="134">
        <f t="shared" si="2"/>
        <v>0</v>
      </c>
      <c r="G16" s="134">
        <f t="shared" si="1"/>
        <v>0</v>
      </c>
    </row>
    <row r="17" spans="1:7">
      <c r="A17" s="38" t="s">
        <v>227</v>
      </c>
      <c r="B17" s="123">
        <v>0</v>
      </c>
      <c r="C17" s="123">
        <v>0</v>
      </c>
      <c r="D17" s="134">
        <f t="shared" ref="D17:D27" si="3">B17+C17</f>
        <v>0</v>
      </c>
      <c r="E17" s="123">
        <v>0</v>
      </c>
      <c r="F17" s="123">
        <v>0</v>
      </c>
      <c r="G17" s="134">
        <f t="shared" si="1"/>
        <v>0</v>
      </c>
    </row>
    <row r="18" spans="1:7">
      <c r="A18" s="38" t="s">
        <v>228</v>
      </c>
      <c r="B18" s="123">
        <v>0</v>
      </c>
      <c r="C18" s="123">
        <v>0</v>
      </c>
      <c r="D18" s="134">
        <f t="shared" si="3"/>
        <v>0</v>
      </c>
      <c r="E18" s="123">
        <v>0</v>
      </c>
      <c r="F18" s="123">
        <v>0</v>
      </c>
      <c r="G18" s="134">
        <f t="shared" si="1"/>
        <v>0</v>
      </c>
    </row>
    <row r="19" spans="1:7">
      <c r="A19" s="38" t="s">
        <v>229</v>
      </c>
      <c r="B19" s="123">
        <v>0</v>
      </c>
      <c r="C19" s="123">
        <v>0</v>
      </c>
      <c r="D19" s="134">
        <f t="shared" si="3"/>
        <v>0</v>
      </c>
      <c r="E19" s="123">
        <v>0</v>
      </c>
      <c r="F19" s="123">
        <v>0</v>
      </c>
      <c r="G19" s="134">
        <f t="shared" si="1"/>
        <v>0</v>
      </c>
    </row>
    <row r="20" spans="1:7">
      <c r="A20" s="38" t="s">
        <v>230</v>
      </c>
      <c r="B20" s="134">
        <v>0</v>
      </c>
      <c r="C20" s="134">
        <v>0</v>
      </c>
      <c r="D20" s="134">
        <f t="shared" si="3"/>
        <v>0</v>
      </c>
      <c r="E20" s="134">
        <v>0</v>
      </c>
      <c r="F20" s="134">
        <v>0</v>
      </c>
      <c r="G20" s="134">
        <f t="shared" si="1"/>
        <v>0</v>
      </c>
    </row>
    <row r="21" spans="1:7">
      <c r="A21" s="38" t="s">
        <v>231</v>
      </c>
      <c r="B21" s="134">
        <v>0</v>
      </c>
      <c r="C21" s="134">
        <v>0</v>
      </c>
      <c r="D21" s="134">
        <f t="shared" si="3"/>
        <v>0</v>
      </c>
      <c r="E21" s="134">
        <v>0</v>
      </c>
      <c r="F21" s="134">
        <v>0</v>
      </c>
      <c r="G21" s="134">
        <f t="shared" si="1"/>
        <v>0</v>
      </c>
    </row>
    <row r="22" spans="1:7">
      <c r="A22" s="38" t="s">
        <v>232</v>
      </c>
      <c r="B22" s="123">
        <v>0</v>
      </c>
      <c r="C22" s="123">
        <v>0</v>
      </c>
      <c r="D22" s="134">
        <f t="shared" si="3"/>
        <v>0</v>
      </c>
      <c r="E22" s="123">
        <v>0</v>
      </c>
      <c r="F22" s="123">
        <v>0</v>
      </c>
      <c r="G22" s="134">
        <f t="shared" si="1"/>
        <v>0</v>
      </c>
    </row>
    <row r="23" spans="1:7">
      <c r="A23" s="38" t="s">
        <v>233</v>
      </c>
      <c r="B23" s="134">
        <v>0</v>
      </c>
      <c r="C23" s="134">
        <v>0</v>
      </c>
      <c r="D23" s="134">
        <f t="shared" si="3"/>
        <v>0</v>
      </c>
      <c r="E23" s="134">
        <v>0</v>
      </c>
      <c r="F23" s="134">
        <v>0</v>
      </c>
      <c r="G23" s="134">
        <f t="shared" si="1"/>
        <v>0</v>
      </c>
    </row>
    <row r="24" spans="1:7">
      <c r="A24" s="38" t="s">
        <v>234</v>
      </c>
      <c r="B24" s="134">
        <v>0</v>
      </c>
      <c r="C24" s="134">
        <v>0</v>
      </c>
      <c r="D24" s="134">
        <f t="shared" si="3"/>
        <v>0</v>
      </c>
      <c r="E24" s="134">
        <v>0</v>
      </c>
      <c r="F24" s="134">
        <v>0</v>
      </c>
      <c r="G24" s="134">
        <f t="shared" si="1"/>
        <v>0</v>
      </c>
    </row>
    <row r="25" spans="1:7">
      <c r="A25" s="38" t="s">
        <v>235</v>
      </c>
      <c r="B25" s="123">
        <v>0</v>
      </c>
      <c r="C25" s="123">
        <v>0</v>
      </c>
      <c r="D25" s="134">
        <f t="shared" si="3"/>
        <v>0</v>
      </c>
      <c r="E25" s="123">
        <v>0</v>
      </c>
      <c r="F25" s="123">
        <v>0</v>
      </c>
      <c r="G25" s="134">
        <f t="shared" si="1"/>
        <v>0</v>
      </c>
    </row>
    <row r="26" spans="1:7">
      <c r="A26" s="38" t="s">
        <v>236</v>
      </c>
      <c r="B26" s="123">
        <v>0</v>
      </c>
      <c r="C26" s="123">
        <v>0</v>
      </c>
      <c r="D26" s="134">
        <f t="shared" si="3"/>
        <v>0</v>
      </c>
      <c r="E26" s="123">
        <v>0</v>
      </c>
      <c r="F26" s="123">
        <v>0</v>
      </c>
      <c r="G26" s="134">
        <f t="shared" si="1"/>
        <v>0</v>
      </c>
    </row>
    <row r="27" spans="1:7">
      <c r="A27" s="38" t="s">
        <v>237</v>
      </c>
      <c r="B27" s="123">
        <v>0</v>
      </c>
      <c r="C27" s="123">
        <v>0</v>
      </c>
      <c r="D27" s="134">
        <f t="shared" si="3"/>
        <v>0</v>
      </c>
      <c r="E27" s="123">
        <v>0</v>
      </c>
      <c r="F27" s="123">
        <v>0</v>
      </c>
      <c r="G27" s="134">
        <f t="shared" si="1"/>
        <v>0</v>
      </c>
    </row>
    <row r="28" spans="1:7">
      <c r="A28" s="30" t="s">
        <v>238</v>
      </c>
      <c r="B28" s="134">
        <f>SUM(B29:B33)</f>
        <v>0</v>
      </c>
      <c r="C28" s="134">
        <f t="shared" ref="C28:F28" si="4">SUM(C29:C33)</f>
        <v>0</v>
      </c>
      <c r="D28" s="134">
        <f t="shared" si="4"/>
        <v>0</v>
      </c>
      <c r="E28" s="134">
        <f t="shared" si="4"/>
        <v>0</v>
      </c>
      <c r="F28" s="134">
        <f t="shared" si="4"/>
        <v>0</v>
      </c>
      <c r="G28" s="134">
        <f t="shared" si="1"/>
        <v>0</v>
      </c>
    </row>
    <row r="29" spans="1:7">
      <c r="A29" s="38" t="s">
        <v>239</v>
      </c>
      <c r="B29" s="123">
        <v>0</v>
      </c>
      <c r="C29" s="123">
        <v>0</v>
      </c>
      <c r="D29" s="134">
        <f t="shared" ref="D29:D33" si="5">B29+C29</f>
        <v>0</v>
      </c>
      <c r="E29" s="123">
        <v>0</v>
      </c>
      <c r="F29" s="123">
        <v>0</v>
      </c>
      <c r="G29" s="134">
        <f t="shared" si="1"/>
        <v>0</v>
      </c>
    </row>
    <row r="30" spans="1:7">
      <c r="A30" s="38" t="s">
        <v>240</v>
      </c>
      <c r="B30" s="123">
        <v>0</v>
      </c>
      <c r="C30" s="123">
        <v>0</v>
      </c>
      <c r="D30" s="134">
        <f t="shared" si="5"/>
        <v>0</v>
      </c>
      <c r="E30" s="123">
        <v>0</v>
      </c>
      <c r="F30" s="123">
        <v>0</v>
      </c>
      <c r="G30" s="134">
        <f t="shared" si="1"/>
        <v>0</v>
      </c>
    </row>
    <row r="31" spans="1:7">
      <c r="A31" s="38" t="s">
        <v>241</v>
      </c>
      <c r="B31" s="123">
        <v>0</v>
      </c>
      <c r="C31" s="123">
        <v>0</v>
      </c>
      <c r="D31" s="134">
        <f t="shared" si="5"/>
        <v>0</v>
      </c>
      <c r="E31" s="123">
        <v>0</v>
      </c>
      <c r="F31" s="123">
        <v>0</v>
      </c>
      <c r="G31" s="134">
        <f t="shared" si="1"/>
        <v>0</v>
      </c>
    </row>
    <row r="32" spans="1:7">
      <c r="A32" s="38" t="s">
        <v>242</v>
      </c>
      <c r="B32" s="134">
        <v>0</v>
      </c>
      <c r="C32" s="134">
        <v>0</v>
      </c>
      <c r="D32" s="134">
        <f t="shared" si="5"/>
        <v>0</v>
      </c>
      <c r="E32" s="134">
        <v>0</v>
      </c>
      <c r="F32" s="134">
        <v>0</v>
      </c>
      <c r="G32" s="134">
        <f t="shared" si="1"/>
        <v>0</v>
      </c>
    </row>
    <row r="33" spans="1:7">
      <c r="A33" s="38" t="s">
        <v>243</v>
      </c>
      <c r="B33" s="123">
        <v>0</v>
      </c>
      <c r="C33" s="123">
        <v>0</v>
      </c>
      <c r="D33" s="134">
        <f t="shared" si="5"/>
        <v>0</v>
      </c>
      <c r="E33" s="123">
        <v>0</v>
      </c>
      <c r="F33" s="123">
        <v>0</v>
      </c>
      <c r="G33" s="134">
        <f t="shared" si="1"/>
        <v>0</v>
      </c>
    </row>
    <row r="34" spans="1:7">
      <c r="A34" s="30" t="s">
        <v>244</v>
      </c>
      <c r="B34" s="123">
        <v>5093600</v>
      </c>
      <c r="C34" s="123">
        <v>0</v>
      </c>
      <c r="D34" s="134">
        <f>B34+C34</f>
        <v>5093600</v>
      </c>
      <c r="E34" s="123">
        <v>3250000</v>
      </c>
      <c r="F34" s="123">
        <v>3250000</v>
      </c>
      <c r="G34" s="134">
        <f t="shared" si="1"/>
        <v>-1843600</v>
      </c>
    </row>
    <row r="35" spans="1:7">
      <c r="A35" s="30" t="s">
        <v>245</v>
      </c>
      <c r="B35" s="134">
        <f>B36</f>
        <v>0</v>
      </c>
      <c r="C35" s="134">
        <f>C36</f>
        <v>0</v>
      </c>
      <c r="D35" s="134">
        <f>B35+C35</f>
        <v>0</v>
      </c>
      <c r="E35" s="134">
        <f>E36</f>
        <v>0</v>
      </c>
      <c r="F35" s="134">
        <f>F36</f>
        <v>0</v>
      </c>
      <c r="G35" s="134">
        <f t="shared" si="1"/>
        <v>0</v>
      </c>
    </row>
    <row r="36" spans="1:7">
      <c r="A36" s="38" t="s">
        <v>246</v>
      </c>
      <c r="B36" s="123">
        <v>0</v>
      </c>
      <c r="C36" s="123">
        <v>0</v>
      </c>
      <c r="D36" s="134">
        <f>B36+C36</f>
        <v>0</v>
      </c>
      <c r="E36" s="123">
        <v>0</v>
      </c>
      <c r="F36" s="123">
        <v>0</v>
      </c>
      <c r="G36" s="134">
        <f t="shared" si="1"/>
        <v>0</v>
      </c>
    </row>
    <row r="37" spans="1:7">
      <c r="A37" s="30" t="s">
        <v>247</v>
      </c>
      <c r="B37" s="134">
        <f>B38+B39</f>
        <v>0</v>
      </c>
      <c r="C37" s="134">
        <f t="shared" ref="C37:F37" si="6">C38+C39</f>
        <v>0</v>
      </c>
      <c r="D37" s="134">
        <f t="shared" si="6"/>
        <v>0</v>
      </c>
      <c r="E37" s="134">
        <f t="shared" si="6"/>
        <v>0</v>
      </c>
      <c r="F37" s="134">
        <f t="shared" si="6"/>
        <v>0</v>
      </c>
      <c r="G37" s="134">
        <f t="shared" si="1"/>
        <v>0</v>
      </c>
    </row>
    <row r="38" spans="1:7">
      <c r="A38" s="38" t="s">
        <v>248</v>
      </c>
      <c r="B38" s="134">
        <v>0</v>
      </c>
      <c r="C38" s="134">
        <v>0</v>
      </c>
      <c r="D38" s="134">
        <f>B38+C38</f>
        <v>0</v>
      </c>
      <c r="E38" s="134">
        <v>0</v>
      </c>
      <c r="F38" s="134">
        <v>0</v>
      </c>
      <c r="G38" s="134">
        <f t="shared" si="1"/>
        <v>0</v>
      </c>
    </row>
    <row r="39" spans="1:7">
      <c r="A39" s="38" t="s">
        <v>249</v>
      </c>
      <c r="B39" s="134">
        <v>0</v>
      </c>
      <c r="C39" s="134">
        <v>0</v>
      </c>
      <c r="D39" s="134">
        <f>B39+C39</f>
        <v>0</v>
      </c>
      <c r="E39" s="134">
        <v>0</v>
      </c>
      <c r="F39" s="134">
        <v>0</v>
      </c>
      <c r="G39" s="134">
        <f t="shared" si="1"/>
        <v>0</v>
      </c>
    </row>
    <row r="40" spans="1:7">
      <c r="A40" s="22"/>
      <c r="B40" s="134"/>
      <c r="C40" s="134"/>
      <c r="D40" s="134"/>
      <c r="E40" s="134"/>
      <c r="F40" s="134"/>
      <c r="G40" s="134"/>
    </row>
    <row r="41" spans="1:7">
      <c r="A41" s="3" t="s">
        <v>250</v>
      </c>
      <c r="B41" s="122">
        <f>B9+B10+B11+B12+B13+B14+B15+B16+B28++B34+B35+B37</f>
        <v>6377955.5199999996</v>
      </c>
      <c r="C41" s="122">
        <f t="shared" ref="C41:G41" si="7">C9+C10+C11+C12+C13+C14+C15+C16+C28++C34+C35+C37</f>
        <v>200000</v>
      </c>
      <c r="D41" s="122">
        <f t="shared" si="7"/>
        <v>6577955.5199999996</v>
      </c>
      <c r="E41" s="122">
        <f t="shared" si="7"/>
        <v>3575103</v>
      </c>
      <c r="F41" s="122">
        <f t="shared" si="7"/>
        <v>3575103</v>
      </c>
      <c r="G41" s="122">
        <f t="shared" si="7"/>
        <v>-2802852.52</v>
      </c>
    </row>
    <row r="42" spans="1:7">
      <c r="A42" s="3" t="s">
        <v>251</v>
      </c>
      <c r="B42" s="135"/>
      <c r="C42" s="135"/>
      <c r="D42" s="135"/>
      <c r="E42" s="135"/>
      <c r="F42" s="135"/>
      <c r="G42" s="122">
        <f>IF((F41-B41)&lt;0,0,(F41-B41))</f>
        <v>0</v>
      </c>
    </row>
    <row r="43" spans="1:7">
      <c r="A43" s="22"/>
      <c r="B43" s="124"/>
      <c r="C43" s="124"/>
      <c r="D43" s="124"/>
      <c r="E43" s="124"/>
      <c r="F43" s="124"/>
      <c r="G43" s="124"/>
    </row>
    <row r="44" spans="1:7">
      <c r="A44" s="3" t="s">
        <v>252</v>
      </c>
      <c r="B44" s="124"/>
      <c r="C44" s="124"/>
      <c r="D44" s="124"/>
      <c r="E44" s="124"/>
      <c r="F44" s="124"/>
      <c r="G44" s="124"/>
    </row>
    <row r="45" spans="1:7">
      <c r="A45" s="30" t="s">
        <v>253</v>
      </c>
      <c r="B45" s="134">
        <f>SUM(B46:B53)</f>
        <v>0</v>
      </c>
      <c r="C45" s="134">
        <f t="shared" ref="C45:F45" si="8">SUM(C46:C53)</f>
        <v>0</v>
      </c>
      <c r="D45" s="134">
        <f t="shared" si="8"/>
        <v>0</v>
      </c>
      <c r="E45" s="134">
        <f t="shared" si="8"/>
        <v>0</v>
      </c>
      <c r="F45" s="134">
        <f t="shared" si="8"/>
        <v>0</v>
      </c>
      <c r="G45" s="134">
        <f>F45-B45</f>
        <v>0</v>
      </c>
    </row>
    <row r="46" spans="1:7">
      <c r="A46" s="40" t="s">
        <v>254</v>
      </c>
      <c r="B46" s="134">
        <v>0</v>
      </c>
      <c r="C46" s="134">
        <v>0</v>
      </c>
      <c r="D46" s="134">
        <f>B46+C46</f>
        <v>0</v>
      </c>
      <c r="E46" s="134">
        <v>0</v>
      </c>
      <c r="F46" s="134">
        <v>0</v>
      </c>
      <c r="G46" s="134">
        <f>F46-B46</f>
        <v>0</v>
      </c>
    </row>
    <row r="47" spans="1:7">
      <c r="A47" s="40" t="s">
        <v>255</v>
      </c>
      <c r="B47" s="134">
        <v>0</v>
      </c>
      <c r="C47" s="134">
        <v>0</v>
      </c>
      <c r="D47" s="134">
        <f t="shared" ref="D47:D53" si="9">B47+C47</f>
        <v>0</v>
      </c>
      <c r="E47" s="134">
        <v>0</v>
      </c>
      <c r="F47" s="134">
        <v>0</v>
      </c>
      <c r="G47" s="134">
        <f t="shared" ref="G47:G48" si="10">F47-B47</f>
        <v>0</v>
      </c>
    </row>
    <row r="48" spans="1:7">
      <c r="A48" s="40" t="s">
        <v>256</v>
      </c>
      <c r="B48" s="123">
        <v>0</v>
      </c>
      <c r="C48" s="123">
        <v>0</v>
      </c>
      <c r="D48" s="134">
        <f t="shared" si="9"/>
        <v>0</v>
      </c>
      <c r="E48" s="123">
        <v>0</v>
      </c>
      <c r="F48" s="123">
        <v>0</v>
      </c>
      <c r="G48" s="134">
        <f t="shared" si="10"/>
        <v>0</v>
      </c>
    </row>
    <row r="49" spans="1:7" ht="30">
      <c r="A49" s="40" t="s">
        <v>257</v>
      </c>
      <c r="B49" s="123">
        <v>0</v>
      </c>
      <c r="C49" s="123">
        <v>0</v>
      </c>
      <c r="D49" s="134">
        <f t="shared" si="9"/>
        <v>0</v>
      </c>
      <c r="E49" s="123">
        <v>0</v>
      </c>
      <c r="F49" s="123">
        <v>0</v>
      </c>
      <c r="G49" s="134">
        <f>F49-B49</f>
        <v>0</v>
      </c>
    </row>
    <row r="50" spans="1:7">
      <c r="A50" s="40" t="s">
        <v>258</v>
      </c>
      <c r="B50" s="134">
        <v>0</v>
      </c>
      <c r="C50" s="134">
        <v>0</v>
      </c>
      <c r="D50" s="134">
        <f t="shared" si="9"/>
        <v>0</v>
      </c>
      <c r="E50" s="134">
        <v>0</v>
      </c>
      <c r="F50" s="134">
        <v>0</v>
      </c>
      <c r="G50" s="134">
        <f t="shared" ref="G50:G63" si="11">F50-B50</f>
        <v>0</v>
      </c>
    </row>
    <row r="51" spans="1:7">
      <c r="A51" s="40" t="s">
        <v>259</v>
      </c>
      <c r="B51" s="134">
        <v>0</v>
      </c>
      <c r="C51" s="134">
        <v>0</v>
      </c>
      <c r="D51" s="134">
        <f t="shared" si="9"/>
        <v>0</v>
      </c>
      <c r="E51" s="134">
        <v>0</v>
      </c>
      <c r="F51" s="134">
        <v>0</v>
      </c>
      <c r="G51" s="134">
        <f t="shared" si="11"/>
        <v>0</v>
      </c>
    </row>
    <row r="52" spans="1:7" ht="30">
      <c r="A52" s="41" t="s">
        <v>260</v>
      </c>
      <c r="B52" s="134">
        <v>0</v>
      </c>
      <c r="C52" s="134">
        <v>0</v>
      </c>
      <c r="D52" s="134">
        <f t="shared" si="9"/>
        <v>0</v>
      </c>
      <c r="E52" s="134">
        <v>0</v>
      </c>
      <c r="F52" s="134">
        <v>0</v>
      </c>
      <c r="G52" s="134">
        <f t="shared" si="11"/>
        <v>0</v>
      </c>
    </row>
    <row r="53" spans="1:7">
      <c r="A53" s="38" t="s">
        <v>261</v>
      </c>
      <c r="B53" s="123">
        <v>0</v>
      </c>
      <c r="C53" s="123">
        <v>0</v>
      </c>
      <c r="D53" s="134">
        <f t="shared" si="9"/>
        <v>0</v>
      </c>
      <c r="E53" s="123">
        <v>0</v>
      </c>
      <c r="F53" s="123">
        <v>0</v>
      </c>
      <c r="G53" s="134">
        <f t="shared" si="11"/>
        <v>0</v>
      </c>
    </row>
    <row r="54" spans="1:7">
      <c r="A54" s="30" t="s">
        <v>262</v>
      </c>
      <c r="B54" s="134">
        <f>SUM(B55:B58)</f>
        <v>0</v>
      </c>
      <c r="C54" s="134">
        <f t="shared" ref="C54:F54" si="12">SUM(C55:C58)</f>
        <v>0</v>
      </c>
      <c r="D54" s="134">
        <f t="shared" si="12"/>
        <v>0</v>
      </c>
      <c r="E54" s="134">
        <f t="shared" si="12"/>
        <v>0</v>
      </c>
      <c r="F54" s="134">
        <f t="shared" si="12"/>
        <v>0</v>
      </c>
      <c r="G54" s="134">
        <f t="shared" si="11"/>
        <v>0</v>
      </c>
    </row>
    <row r="55" spans="1:7">
      <c r="A55" s="41" t="s">
        <v>263</v>
      </c>
      <c r="B55" s="134">
        <v>0</v>
      </c>
      <c r="C55" s="134">
        <v>0</v>
      </c>
      <c r="D55" s="134">
        <f t="shared" ref="D55:D58" si="13">B55+C55</f>
        <v>0</v>
      </c>
      <c r="E55" s="134">
        <v>0</v>
      </c>
      <c r="F55" s="134">
        <v>0</v>
      </c>
      <c r="G55" s="134">
        <f t="shared" si="11"/>
        <v>0</v>
      </c>
    </row>
    <row r="56" spans="1:7">
      <c r="A56" s="40" t="s">
        <v>264</v>
      </c>
      <c r="B56" s="134">
        <v>0</v>
      </c>
      <c r="C56" s="134">
        <v>0</v>
      </c>
      <c r="D56" s="134">
        <f t="shared" si="13"/>
        <v>0</v>
      </c>
      <c r="E56" s="134">
        <v>0</v>
      </c>
      <c r="F56" s="134">
        <v>0</v>
      </c>
      <c r="G56" s="134">
        <f t="shared" si="11"/>
        <v>0</v>
      </c>
    </row>
    <row r="57" spans="1:7">
      <c r="A57" s="40" t="s">
        <v>265</v>
      </c>
      <c r="B57" s="134">
        <v>0</v>
      </c>
      <c r="C57" s="134">
        <v>0</v>
      </c>
      <c r="D57" s="134">
        <f t="shared" si="13"/>
        <v>0</v>
      </c>
      <c r="E57" s="134">
        <v>0</v>
      </c>
      <c r="F57" s="134">
        <v>0</v>
      </c>
      <c r="G57" s="134">
        <f t="shared" si="11"/>
        <v>0</v>
      </c>
    </row>
    <row r="58" spans="1:7">
      <c r="A58" s="41" t="s">
        <v>266</v>
      </c>
      <c r="B58" s="123">
        <v>0</v>
      </c>
      <c r="C58" s="123">
        <v>0</v>
      </c>
      <c r="D58" s="134">
        <f t="shared" si="13"/>
        <v>0</v>
      </c>
      <c r="E58" s="123">
        <v>0</v>
      </c>
      <c r="F58" s="123">
        <v>0</v>
      </c>
      <c r="G58" s="134">
        <f t="shared" si="11"/>
        <v>0</v>
      </c>
    </row>
    <row r="59" spans="1:7">
      <c r="A59" s="30" t="s">
        <v>267</v>
      </c>
      <c r="B59" s="134">
        <f>B60+B61</f>
        <v>0</v>
      </c>
      <c r="C59" s="134">
        <f t="shared" ref="C59:F59" si="14">C60+C61</f>
        <v>0</v>
      </c>
      <c r="D59" s="134">
        <f t="shared" si="14"/>
        <v>0</v>
      </c>
      <c r="E59" s="134">
        <f t="shared" si="14"/>
        <v>0</v>
      </c>
      <c r="F59" s="134">
        <f t="shared" si="14"/>
        <v>0</v>
      </c>
      <c r="G59" s="134">
        <f t="shared" si="11"/>
        <v>0</v>
      </c>
    </row>
    <row r="60" spans="1:7">
      <c r="A60" s="40" t="s">
        <v>268</v>
      </c>
      <c r="B60" s="123">
        <v>0</v>
      </c>
      <c r="C60" s="123">
        <v>0</v>
      </c>
      <c r="D60" s="134">
        <f t="shared" ref="D60:D63" si="15">B60+C60</f>
        <v>0</v>
      </c>
      <c r="E60" s="123">
        <v>0</v>
      </c>
      <c r="F60" s="123">
        <v>0</v>
      </c>
      <c r="G60" s="134">
        <f t="shared" si="11"/>
        <v>0</v>
      </c>
    </row>
    <row r="61" spans="1:7">
      <c r="A61" s="40" t="s">
        <v>269</v>
      </c>
      <c r="B61" s="123">
        <v>0</v>
      </c>
      <c r="C61" s="123">
        <v>0</v>
      </c>
      <c r="D61" s="134">
        <f t="shared" si="15"/>
        <v>0</v>
      </c>
      <c r="E61" s="123">
        <v>0</v>
      </c>
      <c r="F61" s="123">
        <v>0</v>
      </c>
      <c r="G61" s="134">
        <f t="shared" si="11"/>
        <v>0</v>
      </c>
    </row>
    <row r="62" spans="1:7">
      <c r="A62" s="30" t="s">
        <v>270</v>
      </c>
      <c r="B62" s="123">
        <v>0</v>
      </c>
      <c r="C62" s="123">
        <v>0</v>
      </c>
      <c r="D62" s="134">
        <f t="shared" si="15"/>
        <v>0</v>
      </c>
      <c r="E62" s="123">
        <v>0</v>
      </c>
      <c r="F62" s="123">
        <v>0</v>
      </c>
      <c r="G62" s="134">
        <f t="shared" si="11"/>
        <v>0</v>
      </c>
    </row>
    <row r="63" spans="1:7">
      <c r="A63" s="30" t="s">
        <v>271</v>
      </c>
      <c r="B63" s="123">
        <v>0</v>
      </c>
      <c r="C63" s="123">
        <v>0</v>
      </c>
      <c r="D63" s="134">
        <f t="shared" si="15"/>
        <v>0</v>
      </c>
      <c r="E63" s="123">
        <v>0</v>
      </c>
      <c r="F63" s="123">
        <v>0</v>
      </c>
      <c r="G63" s="134">
        <f t="shared" si="11"/>
        <v>0</v>
      </c>
    </row>
    <row r="64" spans="1:7">
      <c r="A64" s="22"/>
      <c r="B64" s="124"/>
      <c r="C64" s="124"/>
      <c r="D64" s="124"/>
      <c r="E64" s="124"/>
      <c r="F64" s="124"/>
      <c r="G64" s="124"/>
    </row>
    <row r="65" spans="1:7">
      <c r="A65" s="3" t="s">
        <v>272</v>
      </c>
      <c r="B65" s="122">
        <f>B45+B54+B59+B62+B63</f>
        <v>0</v>
      </c>
      <c r="C65" s="122">
        <f t="shared" ref="C65:F65" si="16">C45+C54+C59+C62+C63</f>
        <v>0</v>
      </c>
      <c r="D65" s="122">
        <f t="shared" si="16"/>
        <v>0</v>
      </c>
      <c r="E65" s="122">
        <f t="shared" si="16"/>
        <v>0</v>
      </c>
      <c r="F65" s="122">
        <f t="shared" si="16"/>
        <v>0</v>
      </c>
      <c r="G65" s="122">
        <f>F65-B65</f>
        <v>0</v>
      </c>
    </row>
    <row r="66" spans="1:7">
      <c r="A66" s="22"/>
      <c r="B66" s="124"/>
      <c r="C66" s="124"/>
      <c r="D66" s="124"/>
      <c r="E66" s="124"/>
      <c r="F66" s="124"/>
      <c r="G66" s="124"/>
    </row>
    <row r="67" spans="1:7">
      <c r="A67" s="3" t="s">
        <v>273</v>
      </c>
      <c r="B67" s="122">
        <f>B68</f>
        <v>0</v>
      </c>
      <c r="C67" s="122">
        <f t="shared" ref="C67:G67" si="17">C68</f>
        <v>0</v>
      </c>
      <c r="D67" s="122">
        <f t="shared" si="17"/>
        <v>0</v>
      </c>
      <c r="E67" s="122">
        <f t="shared" si="17"/>
        <v>0</v>
      </c>
      <c r="F67" s="122">
        <f t="shared" si="17"/>
        <v>0</v>
      </c>
      <c r="G67" s="122">
        <f t="shared" si="17"/>
        <v>0</v>
      </c>
    </row>
    <row r="68" spans="1:7">
      <c r="A68" s="30" t="s">
        <v>274</v>
      </c>
      <c r="B68" s="123">
        <v>0</v>
      </c>
      <c r="C68" s="123">
        <v>0</v>
      </c>
      <c r="D68" s="134">
        <f>B68+C68</f>
        <v>0</v>
      </c>
      <c r="E68" s="123">
        <v>0</v>
      </c>
      <c r="F68" s="123">
        <v>0</v>
      </c>
      <c r="G68" s="134">
        <f t="shared" ref="G68" si="18">F68-B68</f>
        <v>0</v>
      </c>
    </row>
    <row r="69" spans="1:7">
      <c r="A69" s="22"/>
      <c r="B69" s="124"/>
      <c r="C69" s="124"/>
      <c r="D69" s="124"/>
      <c r="E69" s="124"/>
      <c r="F69" s="124"/>
      <c r="G69" s="124"/>
    </row>
    <row r="70" spans="1:7">
      <c r="A70" s="3" t="s">
        <v>275</v>
      </c>
      <c r="B70" s="122">
        <f>B41+B65+B67</f>
        <v>6377955.5199999996</v>
      </c>
      <c r="C70" s="122">
        <f t="shared" ref="C70:G70" si="19">C41+C65+C67</f>
        <v>200000</v>
      </c>
      <c r="D70" s="122">
        <f t="shared" si="19"/>
        <v>6577955.5199999996</v>
      </c>
      <c r="E70" s="122">
        <f t="shared" si="19"/>
        <v>3575103</v>
      </c>
      <c r="F70" s="122">
        <f t="shared" si="19"/>
        <v>3575103</v>
      </c>
      <c r="G70" s="122">
        <f t="shared" si="19"/>
        <v>-2802852.52</v>
      </c>
    </row>
    <row r="71" spans="1:7">
      <c r="A71" s="22"/>
      <c r="B71" s="124"/>
      <c r="C71" s="124"/>
      <c r="D71" s="124"/>
      <c r="E71" s="124"/>
      <c r="F71" s="124"/>
      <c r="G71" s="124"/>
    </row>
    <row r="72" spans="1:7">
      <c r="A72" s="3" t="s">
        <v>276</v>
      </c>
      <c r="B72" s="124"/>
      <c r="C72" s="124"/>
      <c r="D72" s="124"/>
      <c r="E72" s="124"/>
      <c r="F72" s="124"/>
      <c r="G72" s="124"/>
    </row>
    <row r="73" spans="1:7" ht="30">
      <c r="A73" s="34" t="s">
        <v>277</v>
      </c>
      <c r="B73" s="123">
        <v>0</v>
      </c>
      <c r="C73" s="123">
        <v>0</v>
      </c>
      <c r="D73" s="134">
        <f t="shared" ref="D73:D74" si="20">B73+C73</f>
        <v>0</v>
      </c>
      <c r="E73" s="123">
        <v>0</v>
      </c>
      <c r="F73" s="123">
        <v>0</v>
      </c>
      <c r="G73" s="134">
        <f t="shared" ref="G73:G74" si="21">F73-B73</f>
        <v>0</v>
      </c>
    </row>
    <row r="74" spans="1:7" ht="30">
      <c r="A74" s="34" t="s">
        <v>278</v>
      </c>
      <c r="B74" s="123">
        <v>0</v>
      </c>
      <c r="C74" s="123">
        <v>0</v>
      </c>
      <c r="D74" s="134">
        <f t="shared" si="20"/>
        <v>0</v>
      </c>
      <c r="E74" s="123">
        <v>0</v>
      </c>
      <c r="F74" s="123">
        <v>0</v>
      </c>
      <c r="G74" s="134">
        <f t="shared" si="21"/>
        <v>0</v>
      </c>
    </row>
    <row r="75" spans="1:7">
      <c r="A75" s="11" t="s">
        <v>279</v>
      </c>
      <c r="B75" s="122">
        <f>B73+B74</f>
        <v>0</v>
      </c>
      <c r="C75" s="122">
        <f t="shared" ref="C75:G75" si="22">C73+C74</f>
        <v>0</v>
      </c>
      <c r="D75" s="122">
        <f t="shared" si="22"/>
        <v>0</v>
      </c>
      <c r="E75" s="122">
        <f t="shared" si="22"/>
        <v>0</v>
      </c>
      <c r="F75" s="122">
        <f t="shared" si="22"/>
        <v>0</v>
      </c>
      <c r="G75" s="122">
        <f t="shared" si="22"/>
        <v>0</v>
      </c>
    </row>
    <row r="76" spans="1:7">
      <c r="A76" s="28"/>
      <c r="B76" s="136"/>
      <c r="C76" s="136"/>
      <c r="D76" s="136"/>
      <c r="E76" s="136"/>
      <c r="F76" s="136"/>
      <c r="G76" s="136"/>
    </row>
    <row r="77" spans="1:7">
      <c r="A77" t="s">
        <v>519</v>
      </c>
      <c r="B77" s="137"/>
      <c r="C77" s="137"/>
      <c r="D77" s="137"/>
      <c r="E77" s="137"/>
      <c r="F77" s="137"/>
      <c r="G77" s="137"/>
    </row>
    <row r="78" spans="1:7">
      <c r="B78" s="138"/>
      <c r="C78" s="138"/>
      <c r="D78" s="138"/>
      <c r="E78" s="138"/>
      <c r="F78" s="138"/>
      <c r="G78" s="139"/>
    </row>
    <row r="79" spans="1:7">
      <c r="B79" s="140"/>
      <c r="C79" s="140"/>
      <c r="D79" s="140"/>
      <c r="E79" s="140"/>
      <c r="F79" s="140"/>
      <c r="G79" s="141"/>
    </row>
    <row r="80" spans="1:7">
      <c r="B80" s="142"/>
      <c r="C80" s="142"/>
      <c r="D80" s="142"/>
      <c r="E80" s="142"/>
      <c r="F80" s="142"/>
      <c r="G80" s="14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161"/>
  <sheetViews>
    <sheetView showGridLines="0" zoomScale="75" zoomScaleNormal="75" workbookViewId="0">
      <selection activeCell="O12" sqref="O12"/>
    </sheetView>
    <sheetView tabSelected="1" workbookViewId="1">
      <selection activeCell="B10" sqref="B10"/>
    </sheetView>
  </sheetViews>
  <sheetFormatPr baseColWidth="10" defaultColWidth="11" defaultRowHeight="1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8" ht="33.6" customHeight="1">
      <c r="A1" s="204" t="s">
        <v>280</v>
      </c>
      <c r="B1" s="205"/>
      <c r="C1" s="205"/>
      <c r="D1" s="205"/>
      <c r="E1" s="205"/>
      <c r="F1" s="205"/>
      <c r="G1" s="205"/>
      <c r="H1" s="185"/>
    </row>
    <row r="2" spans="1:8">
      <c r="A2" s="262" t="s">
        <v>517</v>
      </c>
      <c r="B2" s="262"/>
      <c r="C2" s="262"/>
      <c r="D2" s="262"/>
      <c r="E2" s="262"/>
      <c r="F2" s="262"/>
      <c r="G2" s="262"/>
      <c r="H2" s="185"/>
    </row>
    <row r="3" spans="1:8">
      <c r="A3" s="263" t="s">
        <v>281</v>
      </c>
      <c r="B3" s="263"/>
      <c r="C3" s="263"/>
      <c r="D3" s="263"/>
      <c r="E3" s="263"/>
      <c r="F3" s="263"/>
      <c r="G3" s="263"/>
      <c r="H3" s="185"/>
    </row>
    <row r="4" spans="1:8">
      <c r="A4" s="263" t="s">
        <v>282</v>
      </c>
      <c r="B4" s="263"/>
      <c r="C4" s="263"/>
      <c r="D4" s="263"/>
      <c r="E4" s="263"/>
      <c r="F4" s="263"/>
      <c r="G4" s="263"/>
      <c r="H4" s="185"/>
    </row>
    <row r="5" spans="1:8">
      <c r="A5" s="264" t="s">
        <v>520</v>
      </c>
      <c r="B5" s="264"/>
      <c r="C5" s="264"/>
      <c r="D5" s="264"/>
      <c r="E5" s="264"/>
      <c r="F5" s="264"/>
      <c r="G5" s="264"/>
      <c r="H5" s="185"/>
    </row>
    <row r="6" spans="1:8">
      <c r="A6" s="265" t="s">
        <v>2</v>
      </c>
      <c r="B6" s="265"/>
      <c r="C6" s="265"/>
      <c r="D6" s="265"/>
      <c r="E6" s="265"/>
      <c r="F6" s="265"/>
      <c r="G6" s="265"/>
      <c r="H6" s="185"/>
    </row>
    <row r="7" spans="1:8">
      <c r="A7" s="189" t="s">
        <v>5</v>
      </c>
      <c r="B7" s="189" t="s">
        <v>283</v>
      </c>
      <c r="C7" s="189"/>
      <c r="D7" s="189"/>
      <c r="E7" s="189"/>
      <c r="F7" s="189"/>
      <c r="G7" s="206" t="s">
        <v>284</v>
      </c>
      <c r="H7" s="185"/>
    </row>
    <row r="8" spans="1:8" ht="30">
      <c r="A8" s="189"/>
      <c r="B8" s="189" t="s">
        <v>189</v>
      </c>
      <c r="C8" s="189" t="s">
        <v>285</v>
      </c>
      <c r="D8" s="189" t="s">
        <v>286</v>
      </c>
      <c r="E8" s="189" t="s">
        <v>174</v>
      </c>
      <c r="F8" s="189" t="s">
        <v>287</v>
      </c>
      <c r="G8" s="189"/>
      <c r="H8" s="202"/>
    </row>
    <row r="9" spans="1:8">
      <c r="A9" s="191" t="s">
        <v>288</v>
      </c>
      <c r="B9" s="199">
        <v>6377955.5200000005</v>
      </c>
      <c r="C9" s="199">
        <v>566206.68000000017</v>
      </c>
      <c r="D9" s="199">
        <v>6944162.2000000002</v>
      </c>
      <c r="E9" s="199">
        <v>3446744.25</v>
      </c>
      <c r="F9" s="199">
        <v>3446744.25</v>
      </c>
      <c r="G9" s="199">
        <v>3497417.95</v>
      </c>
      <c r="H9" s="202"/>
    </row>
    <row r="10" spans="1:8">
      <c r="A10" s="192" t="s">
        <v>289</v>
      </c>
      <c r="B10" s="200">
        <v>3686242.1100000003</v>
      </c>
      <c r="C10" s="200">
        <v>76228.070000000007</v>
      </c>
      <c r="D10" s="200">
        <v>3762470.1799999997</v>
      </c>
      <c r="E10" s="200">
        <v>2234286.7699999996</v>
      </c>
      <c r="F10" s="200">
        <v>2234286.7699999996</v>
      </c>
      <c r="G10" s="200">
        <v>1528183.4100000001</v>
      </c>
      <c r="H10" s="202"/>
    </row>
    <row r="11" spans="1:8">
      <c r="A11" s="193" t="s">
        <v>290</v>
      </c>
      <c r="B11" s="207">
        <v>2176698.38</v>
      </c>
      <c r="C11" s="207">
        <v>36184.31</v>
      </c>
      <c r="D11" s="200">
        <v>2212882.69</v>
      </c>
      <c r="E11" s="207">
        <v>1310819.8999999999</v>
      </c>
      <c r="F11" s="207">
        <v>1310819.8999999999</v>
      </c>
      <c r="G11" s="200">
        <v>902062.79</v>
      </c>
      <c r="H11" s="196" t="s">
        <v>540</v>
      </c>
    </row>
    <row r="12" spans="1:8">
      <c r="A12" s="193" t="s">
        <v>291</v>
      </c>
      <c r="B12" s="207">
        <v>27300</v>
      </c>
      <c r="C12" s="207">
        <v>0</v>
      </c>
      <c r="D12" s="200">
        <v>27300</v>
      </c>
      <c r="E12" s="207">
        <v>15900</v>
      </c>
      <c r="F12" s="207">
        <v>15900</v>
      </c>
      <c r="G12" s="200">
        <v>11400</v>
      </c>
      <c r="H12" s="196" t="s">
        <v>541</v>
      </c>
    </row>
    <row r="13" spans="1:8">
      <c r="A13" s="193" t="s">
        <v>292</v>
      </c>
      <c r="B13" s="207">
        <v>13891.47</v>
      </c>
      <c r="C13" s="207">
        <v>6865.29</v>
      </c>
      <c r="D13" s="200">
        <v>20756.759999999998</v>
      </c>
      <c r="E13" s="207">
        <v>17652.88</v>
      </c>
      <c r="F13" s="207">
        <v>17652.88</v>
      </c>
      <c r="G13" s="200">
        <v>3103.8799999999974</v>
      </c>
      <c r="H13" s="196" t="s">
        <v>542</v>
      </c>
    </row>
    <row r="14" spans="1:8">
      <c r="A14" s="193" t="s">
        <v>293</v>
      </c>
      <c r="B14" s="200">
        <v>0</v>
      </c>
      <c r="C14" s="200">
        <v>0</v>
      </c>
      <c r="D14" s="200">
        <v>0</v>
      </c>
      <c r="E14" s="200">
        <v>0</v>
      </c>
      <c r="F14" s="200">
        <v>0</v>
      </c>
      <c r="G14" s="200">
        <v>0</v>
      </c>
      <c r="H14" s="196" t="s">
        <v>543</v>
      </c>
    </row>
    <row r="15" spans="1:8">
      <c r="A15" s="193" t="s">
        <v>294</v>
      </c>
      <c r="B15" s="207">
        <v>1468352.26</v>
      </c>
      <c r="C15" s="207">
        <v>33178.47</v>
      </c>
      <c r="D15" s="200">
        <v>1501530.73</v>
      </c>
      <c r="E15" s="207">
        <v>889913.99</v>
      </c>
      <c r="F15" s="207">
        <v>889913.99</v>
      </c>
      <c r="G15" s="200">
        <v>611616.74</v>
      </c>
      <c r="H15" s="196" t="s">
        <v>544</v>
      </c>
    </row>
    <row r="16" spans="1:8">
      <c r="A16" s="193" t="s">
        <v>295</v>
      </c>
      <c r="B16" s="200">
        <v>0</v>
      </c>
      <c r="C16" s="200">
        <v>0</v>
      </c>
      <c r="D16" s="200">
        <v>0</v>
      </c>
      <c r="E16" s="200">
        <v>0</v>
      </c>
      <c r="F16" s="200">
        <v>0</v>
      </c>
      <c r="G16" s="200">
        <v>0</v>
      </c>
      <c r="H16" s="196" t="s">
        <v>545</v>
      </c>
    </row>
    <row r="17" spans="1:8">
      <c r="A17" s="193" t="s">
        <v>296</v>
      </c>
      <c r="B17" s="200">
        <v>0</v>
      </c>
      <c r="C17" s="200">
        <v>0</v>
      </c>
      <c r="D17" s="200">
        <v>0</v>
      </c>
      <c r="E17" s="200">
        <v>0</v>
      </c>
      <c r="F17" s="200">
        <v>0</v>
      </c>
      <c r="G17" s="200">
        <v>0</v>
      </c>
      <c r="H17" s="196" t="s">
        <v>546</v>
      </c>
    </row>
    <row r="18" spans="1:8">
      <c r="A18" s="192" t="s">
        <v>297</v>
      </c>
      <c r="B18" s="200">
        <v>1619754.6600000001</v>
      </c>
      <c r="C18" s="200">
        <v>169204.40000000002</v>
      </c>
      <c r="D18" s="200">
        <v>1788959.06</v>
      </c>
      <c r="E18" s="200">
        <v>704166.74000000011</v>
      </c>
      <c r="F18" s="200">
        <v>704166.74000000011</v>
      </c>
      <c r="G18" s="200">
        <v>1084792.3200000001</v>
      </c>
      <c r="H18" s="185"/>
    </row>
    <row r="19" spans="1:8">
      <c r="A19" s="193" t="s">
        <v>298</v>
      </c>
      <c r="B19" s="207">
        <v>271602.28999999998</v>
      </c>
      <c r="C19" s="207">
        <v>-71980.929999999993</v>
      </c>
      <c r="D19" s="200">
        <v>199621.36</v>
      </c>
      <c r="E19" s="207">
        <v>120066.47</v>
      </c>
      <c r="F19" s="207">
        <v>120066.47</v>
      </c>
      <c r="G19" s="200">
        <v>79554.889999999985</v>
      </c>
      <c r="H19" s="196" t="s">
        <v>547</v>
      </c>
    </row>
    <row r="20" spans="1:8">
      <c r="A20" s="193" t="s">
        <v>299</v>
      </c>
      <c r="B20" s="207">
        <v>29850</v>
      </c>
      <c r="C20" s="207">
        <v>75823.710000000006</v>
      </c>
      <c r="D20" s="200">
        <v>105673.71</v>
      </c>
      <c r="E20" s="207">
        <v>75823.710000000006</v>
      </c>
      <c r="F20" s="207">
        <v>75823.710000000006</v>
      </c>
      <c r="G20" s="200">
        <v>29850</v>
      </c>
      <c r="H20" s="196" t="s">
        <v>548</v>
      </c>
    </row>
    <row r="21" spans="1:8">
      <c r="A21" s="193" t="s">
        <v>300</v>
      </c>
      <c r="B21" s="207">
        <v>917745.52</v>
      </c>
      <c r="C21" s="207">
        <v>107943.26</v>
      </c>
      <c r="D21" s="200">
        <v>1025688.78</v>
      </c>
      <c r="E21" s="207">
        <v>237999.58</v>
      </c>
      <c r="F21" s="207">
        <v>237999.58</v>
      </c>
      <c r="G21" s="200">
        <v>787689.20000000007</v>
      </c>
      <c r="H21" s="196" t="s">
        <v>549</v>
      </c>
    </row>
    <row r="22" spans="1:8">
      <c r="A22" s="193" t="s">
        <v>301</v>
      </c>
      <c r="B22" s="207">
        <v>18365.78</v>
      </c>
      <c r="C22" s="207">
        <v>39435.35</v>
      </c>
      <c r="D22" s="200">
        <v>57801.13</v>
      </c>
      <c r="E22" s="207">
        <v>48974.01</v>
      </c>
      <c r="F22" s="207">
        <v>48974.01</v>
      </c>
      <c r="G22" s="200">
        <v>8827.1199999999953</v>
      </c>
      <c r="H22" s="196" t="s">
        <v>550</v>
      </c>
    </row>
    <row r="23" spans="1:8">
      <c r="A23" s="193" t="s">
        <v>302</v>
      </c>
      <c r="B23" s="207">
        <v>3000</v>
      </c>
      <c r="C23" s="207">
        <v>12259.6</v>
      </c>
      <c r="D23" s="200">
        <v>15259.6</v>
      </c>
      <c r="E23" s="207">
        <v>11234.95</v>
      </c>
      <c r="F23" s="207">
        <v>11234.95</v>
      </c>
      <c r="G23" s="200">
        <v>4024.6499999999996</v>
      </c>
      <c r="H23" s="196" t="s">
        <v>551</v>
      </c>
    </row>
    <row r="24" spans="1:8">
      <c r="A24" s="193" t="s">
        <v>303</v>
      </c>
      <c r="B24" s="207">
        <v>265891.07</v>
      </c>
      <c r="C24" s="207">
        <v>-2387.09</v>
      </c>
      <c r="D24" s="200">
        <v>263503.98</v>
      </c>
      <c r="E24" s="207">
        <v>164262.85</v>
      </c>
      <c r="F24" s="207">
        <v>164262.85</v>
      </c>
      <c r="G24" s="200">
        <v>99241.129999999976</v>
      </c>
      <c r="H24" s="196" t="s">
        <v>552</v>
      </c>
    </row>
    <row r="25" spans="1:8">
      <c r="A25" s="193" t="s">
        <v>304</v>
      </c>
      <c r="B25" s="200">
        <v>0</v>
      </c>
      <c r="C25" s="200">
        <v>0</v>
      </c>
      <c r="D25" s="200">
        <v>0</v>
      </c>
      <c r="E25" s="200">
        <v>0</v>
      </c>
      <c r="F25" s="200">
        <v>0</v>
      </c>
      <c r="G25" s="200">
        <v>0</v>
      </c>
      <c r="H25" s="196" t="s">
        <v>553</v>
      </c>
    </row>
    <row r="26" spans="1:8">
      <c r="A26" s="193" t="s">
        <v>305</v>
      </c>
      <c r="B26" s="200">
        <v>0</v>
      </c>
      <c r="C26" s="200">
        <v>0</v>
      </c>
      <c r="D26" s="200">
        <v>0</v>
      </c>
      <c r="E26" s="200">
        <v>0</v>
      </c>
      <c r="F26" s="200">
        <v>0</v>
      </c>
      <c r="G26" s="200">
        <v>0</v>
      </c>
      <c r="H26" s="196" t="s">
        <v>554</v>
      </c>
    </row>
    <row r="27" spans="1:8">
      <c r="A27" s="193" t="s">
        <v>306</v>
      </c>
      <c r="B27" s="207">
        <v>113300</v>
      </c>
      <c r="C27" s="207">
        <v>8110.5</v>
      </c>
      <c r="D27" s="200">
        <v>121410.5</v>
      </c>
      <c r="E27" s="207">
        <v>45805.17</v>
      </c>
      <c r="F27" s="207">
        <v>45805.17</v>
      </c>
      <c r="G27" s="200">
        <v>75605.33</v>
      </c>
      <c r="H27" s="196" t="s">
        <v>555</v>
      </c>
    </row>
    <row r="28" spans="1:8">
      <c r="A28" s="192" t="s">
        <v>307</v>
      </c>
      <c r="B28" s="200">
        <v>849458.75</v>
      </c>
      <c r="C28" s="200">
        <v>60782.400000000001</v>
      </c>
      <c r="D28" s="200">
        <v>910241.15</v>
      </c>
      <c r="E28" s="200">
        <v>357881.04</v>
      </c>
      <c r="F28" s="200">
        <v>357881.04</v>
      </c>
      <c r="G28" s="200">
        <v>552360.11</v>
      </c>
      <c r="H28" s="185"/>
    </row>
    <row r="29" spans="1:8">
      <c r="A29" s="193" t="s">
        <v>308</v>
      </c>
      <c r="B29" s="207">
        <v>228600</v>
      </c>
      <c r="C29" s="207">
        <v>1922.68</v>
      </c>
      <c r="D29" s="200">
        <v>230522.68</v>
      </c>
      <c r="E29" s="207">
        <v>32478.84</v>
      </c>
      <c r="F29" s="207">
        <v>32478.84</v>
      </c>
      <c r="G29" s="200">
        <v>198043.84</v>
      </c>
      <c r="H29" s="196" t="s">
        <v>556</v>
      </c>
    </row>
    <row r="30" spans="1:8">
      <c r="A30" s="193" t="s">
        <v>309</v>
      </c>
      <c r="B30" s="207">
        <v>92010</v>
      </c>
      <c r="C30" s="207">
        <v>0</v>
      </c>
      <c r="D30" s="200">
        <v>92010</v>
      </c>
      <c r="E30" s="207">
        <v>27503.200000000001</v>
      </c>
      <c r="F30" s="207">
        <v>27503.200000000001</v>
      </c>
      <c r="G30" s="200">
        <v>64506.8</v>
      </c>
      <c r="H30" s="196" t="s">
        <v>557</v>
      </c>
    </row>
    <row r="31" spans="1:8">
      <c r="A31" s="193" t="s">
        <v>310</v>
      </c>
      <c r="B31" s="207">
        <v>0</v>
      </c>
      <c r="C31" s="207">
        <v>3000</v>
      </c>
      <c r="D31" s="200">
        <v>3000</v>
      </c>
      <c r="E31" s="207">
        <v>834.01</v>
      </c>
      <c r="F31" s="207">
        <v>834.01</v>
      </c>
      <c r="G31" s="200">
        <v>2165.9899999999998</v>
      </c>
      <c r="H31" s="196" t="s">
        <v>558</v>
      </c>
    </row>
    <row r="32" spans="1:8">
      <c r="A32" s="193" t="s">
        <v>311</v>
      </c>
      <c r="B32" s="207">
        <v>171848.75</v>
      </c>
      <c r="C32" s="207">
        <v>24224.57</v>
      </c>
      <c r="D32" s="200">
        <v>196073.32</v>
      </c>
      <c r="E32" s="207">
        <v>144607.79</v>
      </c>
      <c r="F32" s="207">
        <v>144607.79</v>
      </c>
      <c r="G32" s="200">
        <v>51465.53</v>
      </c>
      <c r="H32" s="196" t="s">
        <v>559</v>
      </c>
    </row>
    <row r="33" spans="1:8" ht="14.45" customHeight="1">
      <c r="A33" s="193" t="s">
        <v>312</v>
      </c>
      <c r="B33" s="207">
        <v>71500</v>
      </c>
      <c r="C33" s="207">
        <v>8787.15</v>
      </c>
      <c r="D33" s="200">
        <v>80287.149999999994</v>
      </c>
      <c r="E33" s="207">
        <v>57173.599999999999</v>
      </c>
      <c r="F33" s="207">
        <v>57173.599999999999</v>
      </c>
      <c r="G33" s="200">
        <v>23113.549999999996</v>
      </c>
      <c r="H33" s="196" t="s">
        <v>560</v>
      </c>
    </row>
    <row r="34" spans="1:8" ht="14.45" customHeight="1">
      <c r="A34" s="193" t="s">
        <v>313</v>
      </c>
      <c r="B34" s="200">
        <v>0</v>
      </c>
      <c r="C34" s="200">
        <v>0</v>
      </c>
      <c r="D34" s="200">
        <v>0</v>
      </c>
      <c r="E34" s="200">
        <v>0</v>
      </c>
      <c r="F34" s="200">
        <v>0</v>
      </c>
      <c r="G34" s="200">
        <v>0</v>
      </c>
      <c r="H34" s="196" t="s">
        <v>561</v>
      </c>
    </row>
    <row r="35" spans="1:8" ht="14.45" customHeight="1">
      <c r="A35" s="193" t="s">
        <v>314</v>
      </c>
      <c r="B35" s="207">
        <v>11500</v>
      </c>
      <c r="C35" s="207">
        <v>-5651</v>
      </c>
      <c r="D35" s="200">
        <v>5849</v>
      </c>
      <c r="E35" s="207">
        <v>622</v>
      </c>
      <c r="F35" s="207">
        <v>622</v>
      </c>
      <c r="G35" s="200">
        <v>5227</v>
      </c>
      <c r="H35" s="196" t="s">
        <v>562</v>
      </c>
    </row>
    <row r="36" spans="1:8" ht="14.45" customHeight="1">
      <c r="A36" s="193" t="s">
        <v>315</v>
      </c>
      <c r="B36" s="207">
        <v>154000</v>
      </c>
      <c r="C36" s="207">
        <v>0</v>
      </c>
      <c r="D36" s="200">
        <v>154000</v>
      </c>
      <c r="E36" s="207">
        <v>5521.6</v>
      </c>
      <c r="F36" s="207">
        <v>5521.6</v>
      </c>
      <c r="G36" s="200">
        <v>148478.39999999999</v>
      </c>
      <c r="H36" s="196" t="s">
        <v>563</v>
      </c>
    </row>
    <row r="37" spans="1:8" ht="14.45" customHeight="1">
      <c r="A37" s="193" t="s">
        <v>316</v>
      </c>
      <c r="B37" s="207">
        <v>120000</v>
      </c>
      <c r="C37" s="207">
        <v>28499</v>
      </c>
      <c r="D37" s="200">
        <v>148499</v>
      </c>
      <c r="E37" s="207">
        <v>89140</v>
      </c>
      <c r="F37" s="207">
        <v>89140</v>
      </c>
      <c r="G37" s="200">
        <v>59359</v>
      </c>
      <c r="H37" s="196" t="s">
        <v>564</v>
      </c>
    </row>
    <row r="38" spans="1:8">
      <c r="A38" s="192" t="s">
        <v>317</v>
      </c>
      <c r="B38" s="200">
        <v>195500</v>
      </c>
      <c r="C38" s="200">
        <v>235000</v>
      </c>
      <c r="D38" s="200">
        <v>430500</v>
      </c>
      <c r="E38" s="200">
        <v>105257.89</v>
      </c>
      <c r="F38" s="200">
        <v>105257.89</v>
      </c>
      <c r="G38" s="200">
        <v>325242.11</v>
      </c>
      <c r="H38" s="185"/>
    </row>
    <row r="39" spans="1:8">
      <c r="A39" s="193" t="s">
        <v>318</v>
      </c>
      <c r="B39" s="200">
        <v>0</v>
      </c>
      <c r="C39" s="200">
        <v>0</v>
      </c>
      <c r="D39" s="200">
        <v>0</v>
      </c>
      <c r="E39" s="200">
        <v>0</v>
      </c>
      <c r="F39" s="200">
        <v>0</v>
      </c>
      <c r="G39" s="200">
        <v>0</v>
      </c>
      <c r="H39" s="196" t="s">
        <v>565</v>
      </c>
    </row>
    <row r="40" spans="1:8">
      <c r="A40" s="193" t="s">
        <v>319</v>
      </c>
      <c r="B40" s="200">
        <v>0</v>
      </c>
      <c r="C40" s="200">
        <v>0</v>
      </c>
      <c r="D40" s="200">
        <v>0</v>
      </c>
      <c r="E40" s="200">
        <v>0</v>
      </c>
      <c r="F40" s="200">
        <v>0</v>
      </c>
      <c r="G40" s="200">
        <v>0</v>
      </c>
      <c r="H40" s="196" t="s">
        <v>566</v>
      </c>
    </row>
    <row r="41" spans="1:8">
      <c r="A41" s="193" t="s">
        <v>320</v>
      </c>
      <c r="B41" s="200">
        <v>0</v>
      </c>
      <c r="C41" s="200">
        <v>0</v>
      </c>
      <c r="D41" s="200">
        <v>0</v>
      </c>
      <c r="E41" s="200">
        <v>0</v>
      </c>
      <c r="F41" s="200">
        <v>0</v>
      </c>
      <c r="G41" s="200">
        <v>0</v>
      </c>
      <c r="H41" s="196" t="s">
        <v>567</v>
      </c>
    </row>
    <row r="42" spans="1:8">
      <c r="A42" s="193" t="s">
        <v>321</v>
      </c>
      <c r="B42" s="207">
        <v>195500</v>
      </c>
      <c r="C42" s="207">
        <v>235000</v>
      </c>
      <c r="D42" s="200">
        <v>430500</v>
      </c>
      <c r="E42" s="207">
        <v>105257.89</v>
      </c>
      <c r="F42" s="207">
        <v>105257.89</v>
      </c>
      <c r="G42" s="200">
        <v>325242.11</v>
      </c>
      <c r="H42" s="196" t="s">
        <v>568</v>
      </c>
    </row>
    <row r="43" spans="1:8">
      <c r="A43" s="193" t="s">
        <v>322</v>
      </c>
      <c r="B43" s="200">
        <v>0</v>
      </c>
      <c r="C43" s="200">
        <v>0</v>
      </c>
      <c r="D43" s="200">
        <v>0</v>
      </c>
      <c r="E43" s="200">
        <v>0</v>
      </c>
      <c r="F43" s="200">
        <v>0</v>
      </c>
      <c r="G43" s="200">
        <v>0</v>
      </c>
      <c r="H43" s="203" t="s">
        <v>569</v>
      </c>
    </row>
    <row r="44" spans="1:8">
      <c r="A44" s="193" t="s">
        <v>323</v>
      </c>
      <c r="B44" s="200">
        <v>0</v>
      </c>
      <c r="C44" s="200">
        <v>0</v>
      </c>
      <c r="D44" s="200">
        <v>0</v>
      </c>
      <c r="E44" s="200">
        <v>0</v>
      </c>
      <c r="F44" s="200">
        <v>0</v>
      </c>
      <c r="G44" s="200">
        <v>0</v>
      </c>
      <c r="H44" s="196" t="s">
        <v>570</v>
      </c>
    </row>
    <row r="45" spans="1:8">
      <c r="A45" s="193" t="s">
        <v>324</v>
      </c>
      <c r="B45" s="200">
        <v>0</v>
      </c>
      <c r="C45" s="200">
        <v>0</v>
      </c>
      <c r="D45" s="200">
        <v>0</v>
      </c>
      <c r="E45" s="200">
        <v>0</v>
      </c>
      <c r="F45" s="200">
        <v>0</v>
      </c>
      <c r="G45" s="200">
        <v>0</v>
      </c>
      <c r="H45" s="196"/>
    </row>
    <row r="46" spans="1:8">
      <c r="A46" s="193" t="s">
        <v>325</v>
      </c>
      <c r="B46" s="200">
        <v>0</v>
      </c>
      <c r="C46" s="200">
        <v>0</v>
      </c>
      <c r="D46" s="200">
        <v>0</v>
      </c>
      <c r="E46" s="200">
        <v>0</v>
      </c>
      <c r="F46" s="200">
        <v>0</v>
      </c>
      <c r="G46" s="200">
        <v>0</v>
      </c>
      <c r="H46" s="196" t="s">
        <v>571</v>
      </c>
    </row>
    <row r="47" spans="1:8">
      <c r="A47" s="193" t="s">
        <v>326</v>
      </c>
      <c r="B47" s="200">
        <v>0</v>
      </c>
      <c r="C47" s="200">
        <v>0</v>
      </c>
      <c r="D47" s="200">
        <v>0</v>
      </c>
      <c r="E47" s="200">
        <v>0</v>
      </c>
      <c r="F47" s="200">
        <v>0</v>
      </c>
      <c r="G47" s="200">
        <v>0</v>
      </c>
      <c r="H47" s="196" t="s">
        <v>572</v>
      </c>
    </row>
    <row r="48" spans="1:8">
      <c r="A48" s="192" t="s">
        <v>327</v>
      </c>
      <c r="B48" s="200">
        <v>27000</v>
      </c>
      <c r="C48" s="200">
        <v>24991.809999999998</v>
      </c>
      <c r="D48" s="200">
        <v>51991.81</v>
      </c>
      <c r="E48" s="200">
        <v>45151.81</v>
      </c>
      <c r="F48" s="200">
        <v>45151.81</v>
      </c>
      <c r="G48" s="200">
        <v>6840</v>
      </c>
      <c r="H48" s="185"/>
    </row>
    <row r="49" spans="1:8">
      <c r="A49" s="193" t="s">
        <v>328</v>
      </c>
      <c r="B49" s="207">
        <v>27000</v>
      </c>
      <c r="C49" s="207">
        <v>11630</v>
      </c>
      <c r="D49" s="200">
        <v>38630</v>
      </c>
      <c r="E49" s="207">
        <v>13630</v>
      </c>
      <c r="F49" s="207">
        <v>13630</v>
      </c>
      <c r="G49" s="200">
        <v>25000</v>
      </c>
      <c r="H49" s="196" t="s">
        <v>573</v>
      </c>
    </row>
    <row r="50" spans="1:8">
      <c r="A50" s="193" t="s">
        <v>329</v>
      </c>
      <c r="B50" s="200">
        <v>0</v>
      </c>
      <c r="C50" s="200">
        <v>0</v>
      </c>
      <c r="D50" s="200">
        <v>0</v>
      </c>
      <c r="E50" s="200">
        <v>0</v>
      </c>
      <c r="F50" s="200">
        <v>0</v>
      </c>
      <c r="G50" s="200">
        <v>0</v>
      </c>
      <c r="H50" s="196" t="s">
        <v>574</v>
      </c>
    </row>
    <row r="51" spans="1:8">
      <c r="A51" s="193" t="s">
        <v>330</v>
      </c>
      <c r="B51" s="200">
        <v>0</v>
      </c>
      <c r="C51" s="200">
        <v>0</v>
      </c>
      <c r="D51" s="200">
        <v>0</v>
      </c>
      <c r="E51" s="200">
        <v>0</v>
      </c>
      <c r="F51" s="200">
        <v>0</v>
      </c>
      <c r="G51" s="200">
        <v>0</v>
      </c>
      <c r="H51" s="196" t="s">
        <v>575</v>
      </c>
    </row>
    <row r="52" spans="1:8">
      <c r="A52" s="193" t="s">
        <v>331</v>
      </c>
      <c r="B52" s="200">
        <v>0</v>
      </c>
      <c r="C52" s="200">
        <v>0</v>
      </c>
      <c r="D52" s="200">
        <v>0</v>
      </c>
      <c r="E52" s="200">
        <v>0</v>
      </c>
      <c r="F52" s="200">
        <v>0</v>
      </c>
      <c r="G52" s="200">
        <v>0</v>
      </c>
      <c r="H52" s="196" t="s">
        <v>576</v>
      </c>
    </row>
    <row r="53" spans="1:8">
      <c r="A53" s="193" t="s">
        <v>332</v>
      </c>
      <c r="B53" s="200">
        <v>0</v>
      </c>
      <c r="C53" s="200">
        <v>0</v>
      </c>
      <c r="D53" s="200">
        <v>0</v>
      </c>
      <c r="E53" s="200">
        <v>0</v>
      </c>
      <c r="F53" s="200">
        <v>0</v>
      </c>
      <c r="G53" s="200">
        <v>0</v>
      </c>
      <c r="H53" s="196" t="s">
        <v>577</v>
      </c>
    </row>
    <row r="54" spans="1:8">
      <c r="A54" s="193" t="s">
        <v>333</v>
      </c>
      <c r="B54" s="207">
        <v>0</v>
      </c>
      <c r="C54" s="207">
        <v>13361.81</v>
      </c>
      <c r="D54" s="200">
        <v>13361.81</v>
      </c>
      <c r="E54" s="207">
        <v>31521.81</v>
      </c>
      <c r="F54" s="207">
        <v>31521.81</v>
      </c>
      <c r="G54" s="200">
        <v>-18160</v>
      </c>
      <c r="H54" s="196" t="s">
        <v>578</v>
      </c>
    </row>
    <row r="55" spans="1:8">
      <c r="A55" s="193" t="s">
        <v>334</v>
      </c>
      <c r="B55" s="200">
        <v>0</v>
      </c>
      <c r="C55" s="200">
        <v>0</v>
      </c>
      <c r="D55" s="200">
        <v>0</v>
      </c>
      <c r="E55" s="200">
        <v>0</v>
      </c>
      <c r="F55" s="200">
        <v>0</v>
      </c>
      <c r="G55" s="200">
        <v>0</v>
      </c>
      <c r="H55" s="196" t="s">
        <v>579</v>
      </c>
    </row>
    <row r="56" spans="1:8">
      <c r="A56" s="193" t="s">
        <v>335</v>
      </c>
      <c r="B56" s="200">
        <v>0</v>
      </c>
      <c r="C56" s="200">
        <v>0</v>
      </c>
      <c r="D56" s="200">
        <v>0</v>
      </c>
      <c r="E56" s="200">
        <v>0</v>
      </c>
      <c r="F56" s="200">
        <v>0</v>
      </c>
      <c r="G56" s="200">
        <v>0</v>
      </c>
      <c r="H56" s="196" t="s">
        <v>580</v>
      </c>
    </row>
    <row r="57" spans="1:8">
      <c r="A57" s="193" t="s">
        <v>336</v>
      </c>
      <c r="B57" s="200">
        <v>0</v>
      </c>
      <c r="C57" s="200">
        <v>0</v>
      </c>
      <c r="D57" s="200">
        <v>0</v>
      </c>
      <c r="E57" s="200">
        <v>0</v>
      </c>
      <c r="F57" s="200">
        <v>0</v>
      </c>
      <c r="G57" s="200">
        <v>0</v>
      </c>
      <c r="H57" s="196" t="s">
        <v>581</v>
      </c>
    </row>
    <row r="58" spans="1:8">
      <c r="A58" s="192" t="s">
        <v>337</v>
      </c>
      <c r="B58" s="200">
        <v>0</v>
      </c>
      <c r="C58" s="200">
        <v>0</v>
      </c>
      <c r="D58" s="200">
        <v>0</v>
      </c>
      <c r="E58" s="200">
        <v>0</v>
      </c>
      <c r="F58" s="200">
        <v>0</v>
      </c>
      <c r="G58" s="200">
        <v>0</v>
      </c>
      <c r="H58" s="185"/>
    </row>
    <row r="59" spans="1:8">
      <c r="A59" s="193" t="s">
        <v>338</v>
      </c>
      <c r="B59" s="200">
        <v>0</v>
      </c>
      <c r="C59" s="200">
        <v>0</v>
      </c>
      <c r="D59" s="200">
        <v>0</v>
      </c>
      <c r="E59" s="200">
        <v>0</v>
      </c>
      <c r="F59" s="200">
        <v>0</v>
      </c>
      <c r="G59" s="200">
        <v>0</v>
      </c>
      <c r="H59" s="196" t="s">
        <v>582</v>
      </c>
    </row>
    <row r="60" spans="1:8">
      <c r="A60" s="193" t="s">
        <v>339</v>
      </c>
      <c r="B60" s="200">
        <v>0</v>
      </c>
      <c r="C60" s="200">
        <v>0</v>
      </c>
      <c r="D60" s="200">
        <v>0</v>
      </c>
      <c r="E60" s="200">
        <v>0</v>
      </c>
      <c r="F60" s="200">
        <v>0</v>
      </c>
      <c r="G60" s="200">
        <v>0</v>
      </c>
      <c r="H60" s="196" t="s">
        <v>583</v>
      </c>
    </row>
    <row r="61" spans="1:8">
      <c r="A61" s="193" t="s">
        <v>340</v>
      </c>
      <c r="B61" s="200">
        <v>0</v>
      </c>
      <c r="C61" s="200">
        <v>0</v>
      </c>
      <c r="D61" s="200">
        <v>0</v>
      </c>
      <c r="E61" s="200">
        <v>0</v>
      </c>
      <c r="F61" s="200">
        <v>0</v>
      </c>
      <c r="G61" s="200">
        <v>0</v>
      </c>
      <c r="H61" s="196" t="s">
        <v>584</v>
      </c>
    </row>
    <row r="62" spans="1:8">
      <c r="A62" s="192" t="s">
        <v>341</v>
      </c>
      <c r="B62" s="200">
        <v>0</v>
      </c>
      <c r="C62" s="200">
        <v>0</v>
      </c>
      <c r="D62" s="200">
        <v>0</v>
      </c>
      <c r="E62" s="200">
        <v>0</v>
      </c>
      <c r="F62" s="200">
        <v>0</v>
      </c>
      <c r="G62" s="200">
        <v>0</v>
      </c>
      <c r="H62" s="185"/>
    </row>
    <row r="63" spans="1:8">
      <c r="A63" s="193" t="s">
        <v>342</v>
      </c>
      <c r="B63" s="200">
        <v>0</v>
      </c>
      <c r="C63" s="200">
        <v>0</v>
      </c>
      <c r="D63" s="200">
        <v>0</v>
      </c>
      <c r="E63" s="200">
        <v>0</v>
      </c>
      <c r="F63" s="200">
        <v>0</v>
      </c>
      <c r="G63" s="200">
        <v>0</v>
      </c>
      <c r="H63" s="196" t="s">
        <v>585</v>
      </c>
    </row>
    <row r="64" spans="1:8">
      <c r="A64" s="193" t="s">
        <v>343</v>
      </c>
      <c r="B64" s="200">
        <v>0</v>
      </c>
      <c r="C64" s="200">
        <v>0</v>
      </c>
      <c r="D64" s="200">
        <v>0</v>
      </c>
      <c r="E64" s="200">
        <v>0</v>
      </c>
      <c r="F64" s="200">
        <v>0</v>
      </c>
      <c r="G64" s="200">
        <v>0</v>
      </c>
      <c r="H64" s="196" t="s">
        <v>586</v>
      </c>
    </row>
    <row r="65" spans="1:8">
      <c r="A65" s="193" t="s">
        <v>344</v>
      </c>
      <c r="B65" s="200">
        <v>0</v>
      </c>
      <c r="C65" s="200">
        <v>0</v>
      </c>
      <c r="D65" s="200">
        <v>0</v>
      </c>
      <c r="E65" s="200">
        <v>0</v>
      </c>
      <c r="F65" s="200">
        <v>0</v>
      </c>
      <c r="G65" s="200">
        <v>0</v>
      </c>
      <c r="H65" s="196" t="s">
        <v>587</v>
      </c>
    </row>
    <row r="66" spans="1:8">
      <c r="A66" s="193" t="s">
        <v>345</v>
      </c>
      <c r="B66" s="200">
        <v>0</v>
      </c>
      <c r="C66" s="200">
        <v>0</v>
      </c>
      <c r="D66" s="200">
        <v>0</v>
      </c>
      <c r="E66" s="200">
        <v>0</v>
      </c>
      <c r="F66" s="200">
        <v>0</v>
      </c>
      <c r="G66" s="200">
        <v>0</v>
      </c>
      <c r="H66" s="196" t="s">
        <v>588</v>
      </c>
    </row>
    <row r="67" spans="1:8">
      <c r="A67" s="193" t="s">
        <v>346</v>
      </c>
      <c r="B67" s="200">
        <v>0</v>
      </c>
      <c r="C67" s="200">
        <v>0</v>
      </c>
      <c r="D67" s="200">
        <v>0</v>
      </c>
      <c r="E67" s="200">
        <v>0</v>
      </c>
      <c r="F67" s="200">
        <v>0</v>
      </c>
      <c r="G67" s="200">
        <v>0</v>
      </c>
      <c r="H67" s="196" t="s">
        <v>589</v>
      </c>
    </row>
    <row r="68" spans="1:8">
      <c r="A68" s="193" t="s">
        <v>347</v>
      </c>
      <c r="B68" s="200">
        <v>0</v>
      </c>
      <c r="C68" s="200">
        <v>0</v>
      </c>
      <c r="D68" s="200">
        <v>0</v>
      </c>
      <c r="E68" s="200">
        <v>0</v>
      </c>
      <c r="F68" s="200">
        <v>0</v>
      </c>
      <c r="G68" s="200">
        <v>0</v>
      </c>
      <c r="H68" s="196"/>
    </row>
    <row r="69" spans="1:8">
      <c r="A69" s="193" t="s">
        <v>348</v>
      </c>
      <c r="B69" s="200">
        <v>0</v>
      </c>
      <c r="C69" s="200">
        <v>0</v>
      </c>
      <c r="D69" s="200">
        <v>0</v>
      </c>
      <c r="E69" s="200">
        <v>0</v>
      </c>
      <c r="F69" s="200">
        <v>0</v>
      </c>
      <c r="G69" s="200">
        <v>0</v>
      </c>
      <c r="H69" s="196" t="s">
        <v>590</v>
      </c>
    </row>
    <row r="70" spans="1:8">
      <c r="A70" s="193" t="s">
        <v>349</v>
      </c>
      <c r="B70" s="200">
        <v>0</v>
      </c>
      <c r="C70" s="200">
        <v>0</v>
      </c>
      <c r="D70" s="200">
        <v>0</v>
      </c>
      <c r="E70" s="200">
        <v>0</v>
      </c>
      <c r="F70" s="200">
        <v>0</v>
      </c>
      <c r="G70" s="200">
        <v>0</v>
      </c>
      <c r="H70" s="196" t="s">
        <v>591</v>
      </c>
    </row>
    <row r="71" spans="1:8">
      <c r="A71" s="192" t="s">
        <v>350</v>
      </c>
      <c r="B71" s="200">
        <v>0</v>
      </c>
      <c r="C71" s="200">
        <v>0</v>
      </c>
      <c r="D71" s="200">
        <v>0</v>
      </c>
      <c r="E71" s="200">
        <v>0</v>
      </c>
      <c r="F71" s="200">
        <v>0</v>
      </c>
      <c r="G71" s="200">
        <v>0</v>
      </c>
      <c r="H71" s="185"/>
    </row>
    <row r="72" spans="1:8">
      <c r="A72" s="193" t="s">
        <v>351</v>
      </c>
      <c r="B72" s="200">
        <v>0</v>
      </c>
      <c r="C72" s="200">
        <v>0</v>
      </c>
      <c r="D72" s="200">
        <v>0</v>
      </c>
      <c r="E72" s="200">
        <v>0</v>
      </c>
      <c r="F72" s="200">
        <v>0</v>
      </c>
      <c r="G72" s="200">
        <v>0</v>
      </c>
      <c r="H72" s="196" t="s">
        <v>592</v>
      </c>
    </row>
    <row r="73" spans="1:8">
      <c r="A73" s="193" t="s">
        <v>352</v>
      </c>
      <c r="B73" s="200">
        <v>0</v>
      </c>
      <c r="C73" s="200">
        <v>0</v>
      </c>
      <c r="D73" s="200">
        <v>0</v>
      </c>
      <c r="E73" s="200">
        <v>0</v>
      </c>
      <c r="F73" s="200">
        <v>0</v>
      </c>
      <c r="G73" s="200">
        <v>0</v>
      </c>
      <c r="H73" s="196" t="s">
        <v>593</v>
      </c>
    </row>
    <row r="74" spans="1:8">
      <c r="A74" s="193" t="s">
        <v>353</v>
      </c>
      <c r="B74" s="200">
        <v>0</v>
      </c>
      <c r="C74" s="200">
        <v>0</v>
      </c>
      <c r="D74" s="200">
        <v>0</v>
      </c>
      <c r="E74" s="200">
        <v>0</v>
      </c>
      <c r="F74" s="200">
        <v>0</v>
      </c>
      <c r="G74" s="200">
        <v>0</v>
      </c>
      <c r="H74" s="196" t="s">
        <v>594</v>
      </c>
    </row>
    <row r="75" spans="1:8">
      <c r="A75" s="192" t="s">
        <v>354</v>
      </c>
      <c r="B75" s="200">
        <v>0</v>
      </c>
      <c r="C75" s="200">
        <v>0</v>
      </c>
      <c r="D75" s="200">
        <v>0</v>
      </c>
      <c r="E75" s="200">
        <v>0</v>
      </c>
      <c r="F75" s="200">
        <v>0</v>
      </c>
      <c r="G75" s="200">
        <v>0</v>
      </c>
      <c r="H75" s="185"/>
    </row>
    <row r="76" spans="1:8">
      <c r="A76" s="193" t="s">
        <v>355</v>
      </c>
      <c r="B76" s="200">
        <v>0</v>
      </c>
      <c r="C76" s="200">
        <v>0</v>
      </c>
      <c r="D76" s="200">
        <v>0</v>
      </c>
      <c r="E76" s="200">
        <v>0</v>
      </c>
      <c r="F76" s="200">
        <v>0</v>
      </c>
      <c r="G76" s="200">
        <v>0</v>
      </c>
      <c r="H76" s="196" t="s">
        <v>595</v>
      </c>
    </row>
    <row r="77" spans="1:8">
      <c r="A77" s="193" t="s">
        <v>356</v>
      </c>
      <c r="B77" s="200">
        <v>0</v>
      </c>
      <c r="C77" s="200">
        <v>0</v>
      </c>
      <c r="D77" s="200">
        <v>0</v>
      </c>
      <c r="E77" s="200">
        <v>0</v>
      </c>
      <c r="F77" s="200">
        <v>0</v>
      </c>
      <c r="G77" s="200">
        <v>0</v>
      </c>
      <c r="H77" s="196" t="s">
        <v>596</v>
      </c>
    </row>
    <row r="78" spans="1:8">
      <c r="A78" s="193" t="s">
        <v>357</v>
      </c>
      <c r="B78" s="200">
        <v>0</v>
      </c>
      <c r="C78" s="200">
        <v>0</v>
      </c>
      <c r="D78" s="200">
        <v>0</v>
      </c>
      <c r="E78" s="200">
        <v>0</v>
      </c>
      <c r="F78" s="200">
        <v>0</v>
      </c>
      <c r="G78" s="200">
        <v>0</v>
      </c>
      <c r="H78" s="196" t="s">
        <v>597</v>
      </c>
    </row>
    <row r="79" spans="1:8">
      <c r="A79" s="193" t="s">
        <v>358</v>
      </c>
      <c r="B79" s="200">
        <v>0</v>
      </c>
      <c r="C79" s="200">
        <v>0</v>
      </c>
      <c r="D79" s="200">
        <v>0</v>
      </c>
      <c r="E79" s="200">
        <v>0</v>
      </c>
      <c r="F79" s="200">
        <v>0</v>
      </c>
      <c r="G79" s="200">
        <v>0</v>
      </c>
      <c r="H79" s="196" t="s">
        <v>598</v>
      </c>
    </row>
    <row r="80" spans="1:8">
      <c r="A80" s="193" t="s">
        <v>359</v>
      </c>
      <c r="B80" s="200">
        <v>0</v>
      </c>
      <c r="C80" s="200">
        <v>0</v>
      </c>
      <c r="D80" s="200">
        <v>0</v>
      </c>
      <c r="E80" s="200">
        <v>0</v>
      </c>
      <c r="F80" s="200">
        <v>0</v>
      </c>
      <c r="G80" s="200">
        <v>0</v>
      </c>
      <c r="H80" s="196" t="s">
        <v>599</v>
      </c>
    </row>
    <row r="81" spans="1:8">
      <c r="A81" s="193" t="s">
        <v>360</v>
      </c>
      <c r="B81" s="200">
        <v>0</v>
      </c>
      <c r="C81" s="200">
        <v>0</v>
      </c>
      <c r="D81" s="200">
        <v>0</v>
      </c>
      <c r="E81" s="200">
        <v>0</v>
      </c>
      <c r="F81" s="200">
        <v>0</v>
      </c>
      <c r="G81" s="200">
        <v>0</v>
      </c>
      <c r="H81" s="196" t="s">
        <v>600</v>
      </c>
    </row>
    <row r="82" spans="1:8">
      <c r="A82" s="193" t="s">
        <v>361</v>
      </c>
      <c r="B82" s="200">
        <v>0</v>
      </c>
      <c r="C82" s="200">
        <v>0</v>
      </c>
      <c r="D82" s="200">
        <v>0</v>
      </c>
      <c r="E82" s="200">
        <v>0</v>
      </c>
      <c r="F82" s="200">
        <v>0</v>
      </c>
      <c r="G82" s="200">
        <v>0</v>
      </c>
      <c r="H82" s="196" t="s">
        <v>601</v>
      </c>
    </row>
    <row r="83" spans="1:8">
      <c r="A83" s="194"/>
      <c r="B83" s="201"/>
      <c r="C83" s="201"/>
      <c r="D83" s="201"/>
      <c r="E83" s="201"/>
      <c r="F83" s="201"/>
      <c r="G83" s="201"/>
      <c r="H83" s="185"/>
    </row>
    <row r="84" spans="1:8">
      <c r="A84" s="195" t="s">
        <v>362</v>
      </c>
      <c r="B84" s="199">
        <v>7480000</v>
      </c>
      <c r="C84" s="199">
        <v>0</v>
      </c>
      <c r="D84" s="199">
        <v>7479999.9999999991</v>
      </c>
      <c r="E84" s="199">
        <v>0</v>
      </c>
      <c r="F84" s="199">
        <v>0</v>
      </c>
      <c r="G84" s="199">
        <v>7479999.9999999991</v>
      </c>
      <c r="H84" s="185"/>
    </row>
    <row r="85" spans="1:8">
      <c r="A85" s="192" t="s">
        <v>289</v>
      </c>
      <c r="B85" s="200">
        <v>6346225.25</v>
      </c>
      <c r="C85" s="200">
        <v>55773.61</v>
      </c>
      <c r="D85" s="200">
        <v>6401998.8599999994</v>
      </c>
      <c r="E85" s="200">
        <v>0</v>
      </c>
      <c r="F85" s="200">
        <v>0</v>
      </c>
      <c r="G85" s="200">
        <v>6401998.8599999994</v>
      </c>
      <c r="H85" s="185"/>
    </row>
    <row r="86" spans="1:8">
      <c r="A86" s="193" t="s">
        <v>290</v>
      </c>
      <c r="B86" s="207">
        <v>3119934.35</v>
      </c>
      <c r="C86" s="207">
        <v>27566.27</v>
      </c>
      <c r="D86" s="200">
        <v>3147500.62</v>
      </c>
      <c r="E86" s="207">
        <v>0</v>
      </c>
      <c r="F86" s="207">
        <v>0</v>
      </c>
      <c r="G86" s="200">
        <v>3147500.62</v>
      </c>
      <c r="H86" s="196" t="s">
        <v>602</v>
      </c>
    </row>
    <row r="87" spans="1:8">
      <c r="A87" s="193" t="s">
        <v>291</v>
      </c>
      <c r="B87" s="207">
        <v>28800</v>
      </c>
      <c r="C87" s="207">
        <v>0</v>
      </c>
      <c r="D87" s="200">
        <v>28800</v>
      </c>
      <c r="E87" s="207">
        <v>0</v>
      </c>
      <c r="F87" s="207">
        <v>0</v>
      </c>
      <c r="G87" s="200">
        <v>28800</v>
      </c>
      <c r="H87" s="196" t="s">
        <v>603</v>
      </c>
    </row>
    <row r="88" spans="1:8">
      <c r="A88" s="193" t="s">
        <v>292</v>
      </c>
      <c r="B88" s="207">
        <v>1117534.67</v>
      </c>
      <c r="C88" s="207">
        <v>9829.83</v>
      </c>
      <c r="D88" s="200">
        <v>1127364.5</v>
      </c>
      <c r="E88" s="207">
        <v>0</v>
      </c>
      <c r="F88" s="207">
        <v>0</v>
      </c>
      <c r="G88" s="200">
        <v>1127364.5</v>
      </c>
      <c r="H88" s="196" t="s">
        <v>604</v>
      </c>
    </row>
    <row r="89" spans="1:8">
      <c r="A89" s="193" t="s">
        <v>293</v>
      </c>
      <c r="B89" s="200">
        <v>0</v>
      </c>
      <c r="C89" s="200">
        <v>0</v>
      </c>
      <c r="D89" s="200">
        <v>0</v>
      </c>
      <c r="E89" s="200">
        <v>0</v>
      </c>
      <c r="F89" s="200">
        <v>0</v>
      </c>
      <c r="G89" s="200">
        <v>0</v>
      </c>
      <c r="H89" s="196" t="s">
        <v>605</v>
      </c>
    </row>
    <row r="90" spans="1:8">
      <c r="A90" s="193" t="s">
        <v>294</v>
      </c>
      <c r="B90" s="207">
        <v>2079956.23</v>
      </c>
      <c r="C90" s="207">
        <v>18377.509999999998</v>
      </c>
      <c r="D90" s="200">
        <v>2098333.7399999998</v>
      </c>
      <c r="E90" s="207">
        <v>0</v>
      </c>
      <c r="F90" s="207">
        <v>0</v>
      </c>
      <c r="G90" s="200">
        <v>2098333.7399999998</v>
      </c>
      <c r="H90" s="196" t="s">
        <v>606</v>
      </c>
    </row>
    <row r="91" spans="1:8">
      <c r="A91" s="193" t="s">
        <v>295</v>
      </c>
      <c r="B91" s="200">
        <v>0</v>
      </c>
      <c r="C91" s="200">
        <v>0</v>
      </c>
      <c r="D91" s="200">
        <v>0</v>
      </c>
      <c r="E91" s="200">
        <v>0</v>
      </c>
      <c r="F91" s="200">
        <v>0</v>
      </c>
      <c r="G91" s="200">
        <v>0</v>
      </c>
      <c r="H91" s="196" t="s">
        <v>607</v>
      </c>
    </row>
    <row r="92" spans="1:8">
      <c r="A92" s="193" t="s">
        <v>296</v>
      </c>
      <c r="B92" s="200">
        <v>0</v>
      </c>
      <c r="C92" s="200">
        <v>0</v>
      </c>
      <c r="D92" s="200">
        <v>0</v>
      </c>
      <c r="E92" s="200">
        <v>0</v>
      </c>
      <c r="F92" s="200">
        <v>0</v>
      </c>
      <c r="G92" s="200">
        <v>0</v>
      </c>
      <c r="H92" s="196" t="s">
        <v>608</v>
      </c>
    </row>
    <row r="93" spans="1:8">
      <c r="A93" s="192" t="s">
        <v>297</v>
      </c>
      <c r="B93" s="200">
        <v>711206.54</v>
      </c>
      <c r="C93" s="200">
        <v>-55773.61</v>
      </c>
      <c r="D93" s="200">
        <v>655432.93000000005</v>
      </c>
      <c r="E93" s="200">
        <v>0</v>
      </c>
      <c r="F93" s="200">
        <v>0</v>
      </c>
      <c r="G93" s="200">
        <v>655432.93000000005</v>
      </c>
      <c r="H93" s="185"/>
    </row>
    <row r="94" spans="1:8">
      <c r="A94" s="193" t="s">
        <v>298</v>
      </c>
      <c r="B94" s="207">
        <v>229906.54</v>
      </c>
      <c r="C94" s="207">
        <v>0</v>
      </c>
      <c r="D94" s="200">
        <v>229906.54</v>
      </c>
      <c r="E94" s="207">
        <v>0</v>
      </c>
      <c r="F94" s="207">
        <v>0</v>
      </c>
      <c r="G94" s="200">
        <v>229906.54</v>
      </c>
      <c r="H94" s="196" t="s">
        <v>609</v>
      </c>
    </row>
    <row r="95" spans="1:8">
      <c r="A95" s="193" t="s">
        <v>299</v>
      </c>
      <c r="B95" s="200">
        <v>0</v>
      </c>
      <c r="C95" s="200">
        <v>0</v>
      </c>
      <c r="D95" s="200">
        <v>0</v>
      </c>
      <c r="E95" s="200">
        <v>0</v>
      </c>
      <c r="F95" s="200">
        <v>0</v>
      </c>
      <c r="G95" s="200">
        <v>0</v>
      </c>
      <c r="H95" s="196" t="s">
        <v>610</v>
      </c>
    </row>
    <row r="96" spans="1:8">
      <c r="A96" s="193" t="s">
        <v>300</v>
      </c>
      <c r="B96" s="200">
        <v>0</v>
      </c>
      <c r="C96" s="200">
        <v>0</v>
      </c>
      <c r="D96" s="200">
        <v>0</v>
      </c>
      <c r="E96" s="200">
        <v>0</v>
      </c>
      <c r="F96" s="200">
        <v>0</v>
      </c>
      <c r="G96" s="200">
        <v>0</v>
      </c>
      <c r="H96" s="196" t="s">
        <v>611</v>
      </c>
    </row>
    <row r="97" spans="1:8">
      <c r="A97" s="193" t="s">
        <v>301</v>
      </c>
      <c r="B97" s="207">
        <v>25000</v>
      </c>
      <c r="C97" s="207">
        <v>-10000</v>
      </c>
      <c r="D97" s="200">
        <v>15000</v>
      </c>
      <c r="E97" s="207">
        <v>0</v>
      </c>
      <c r="F97" s="207">
        <v>0</v>
      </c>
      <c r="G97" s="200">
        <v>15000</v>
      </c>
      <c r="H97" s="196" t="s">
        <v>612</v>
      </c>
    </row>
    <row r="98" spans="1:8">
      <c r="A98" s="186" t="s">
        <v>302</v>
      </c>
      <c r="B98" s="207">
        <v>10000</v>
      </c>
      <c r="C98" s="207">
        <v>0</v>
      </c>
      <c r="D98" s="200">
        <v>10000</v>
      </c>
      <c r="E98" s="207">
        <v>0</v>
      </c>
      <c r="F98" s="207">
        <v>0</v>
      </c>
      <c r="G98" s="200">
        <v>10000</v>
      </c>
      <c r="H98" s="196" t="s">
        <v>613</v>
      </c>
    </row>
    <row r="99" spans="1:8">
      <c r="A99" s="193" t="s">
        <v>303</v>
      </c>
      <c r="B99" s="207">
        <v>280000</v>
      </c>
      <c r="C99" s="207">
        <v>-773.61</v>
      </c>
      <c r="D99" s="200">
        <v>279226.39</v>
      </c>
      <c r="E99" s="207">
        <v>0</v>
      </c>
      <c r="F99" s="207">
        <v>0</v>
      </c>
      <c r="G99" s="200">
        <v>279226.39</v>
      </c>
      <c r="H99" s="196" t="s">
        <v>614</v>
      </c>
    </row>
    <row r="100" spans="1:8">
      <c r="A100" s="193" t="s">
        <v>304</v>
      </c>
      <c r="B100" s="207">
        <v>5000</v>
      </c>
      <c r="C100" s="207">
        <v>0</v>
      </c>
      <c r="D100" s="200">
        <v>5000</v>
      </c>
      <c r="E100" s="207">
        <v>0</v>
      </c>
      <c r="F100" s="207">
        <v>0</v>
      </c>
      <c r="G100" s="200">
        <v>5000</v>
      </c>
      <c r="H100" s="196" t="s">
        <v>615</v>
      </c>
    </row>
    <row r="101" spans="1:8">
      <c r="A101" s="193" t="s">
        <v>305</v>
      </c>
      <c r="B101" s="200">
        <v>0</v>
      </c>
      <c r="C101" s="200">
        <v>0</v>
      </c>
      <c r="D101" s="200">
        <v>0</v>
      </c>
      <c r="E101" s="200">
        <v>0</v>
      </c>
      <c r="F101" s="200">
        <v>0</v>
      </c>
      <c r="G101" s="200">
        <v>0</v>
      </c>
      <c r="H101" s="196" t="s">
        <v>616</v>
      </c>
    </row>
    <row r="102" spans="1:8">
      <c r="A102" s="193" t="s">
        <v>306</v>
      </c>
      <c r="B102" s="207">
        <v>161300</v>
      </c>
      <c r="C102" s="207">
        <v>-45000</v>
      </c>
      <c r="D102" s="200">
        <v>116300</v>
      </c>
      <c r="E102" s="207">
        <v>0</v>
      </c>
      <c r="F102" s="207">
        <v>0</v>
      </c>
      <c r="G102" s="200">
        <v>116300</v>
      </c>
      <c r="H102" s="196" t="s">
        <v>617</v>
      </c>
    </row>
    <row r="103" spans="1:8">
      <c r="A103" s="192" t="s">
        <v>307</v>
      </c>
      <c r="B103" s="200">
        <v>334068.21000000002</v>
      </c>
      <c r="C103" s="200">
        <v>0</v>
      </c>
      <c r="D103" s="200">
        <v>334068.21000000002</v>
      </c>
      <c r="E103" s="200">
        <v>0</v>
      </c>
      <c r="F103" s="200">
        <v>0</v>
      </c>
      <c r="G103" s="200">
        <v>334068.21000000002</v>
      </c>
      <c r="H103" s="185"/>
    </row>
    <row r="104" spans="1:8">
      <c r="A104" s="193" t="s">
        <v>308</v>
      </c>
      <c r="B104" s="200">
        <v>0</v>
      </c>
      <c r="C104" s="200">
        <v>0</v>
      </c>
      <c r="D104" s="200">
        <v>0</v>
      </c>
      <c r="E104" s="200">
        <v>0</v>
      </c>
      <c r="F104" s="200">
        <v>0</v>
      </c>
      <c r="G104" s="200">
        <v>0</v>
      </c>
      <c r="H104" s="196" t="s">
        <v>618</v>
      </c>
    </row>
    <row r="105" spans="1:8">
      <c r="A105" s="193" t="s">
        <v>309</v>
      </c>
      <c r="B105" s="200">
        <v>0</v>
      </c>
      <c r="C105" s="200">
        <v>0</v>
      </c>
      <c r="D105" s="200">
        <v>0</v>
      </c>
      <c r="E105" s="200">
        <v>0</v>
      </c>
      <c r="F105" s="200">
        <v>0</v>
      </c>
      <c r="G105" s="200">
        <v>0</v>
      </c>
      <c r="H105" s="196" t="s">
        <v>619</v>
      </c>
    </row>
    <row r="106" spans="1:8">
      <c r="A106" s="193" t="s">
        <v>310</v>
      </c>
      <c r="B106" s="207">
        <v>2000</v>
      </c>
      <c r="C106" s="207">
        <v>0</v>
      </c>
      <c r="D106" s="200">
        <v>2000</v>
      </c>
      <c r="E106" s="207">
        <v>0</v>
      </c>
      <c r="F106" s="207">
        <v>0</v>
      </c>
      <c r="G106" s="200">
        <v>2000</v>
      </c>
      <c r="H106" s="196" t="s">
        <v>620</v>
      </c>
    </row>
    <row r="107" spans="1:8">
      <c r="A107" s="193" t="s">
        <v>311</v>
      </c>
      <c r="B107" s="207">
        <v>18000</v>
      </c>
      <c r="C107" s="207">
        <v>0</v>
      </c>
      <c r="D107" s="200">
        <v>18000</v>
      </c>
      <c r="E107" s="207">
        <v>0</v>
      </c>
      <c r="F107" s="207">
        <v>0</v>
      </c>
      <c r="G107" s="200">
        <v>18000</v>
      </c>
      <c r="H107" s="196" t="s">
        <v>621</v>
      </c>
    </row>
    <row r="108" spans="1:8">
      <c r="A108" s="193" t="s">
        <v>312</v>
      </c>
      <c r="B108" s="207">
        <v>72068.210000000006</v>
      </c>
      <c r="C108" s="207">
        <v>0</v>
      </c>
      <c r="D108" s="200">
        <v>72068.210000000006</v>
      </c>
      <c r="E108" s="207">
        <v>0</v>
      </c>
      <c r="F108" s="207">
        <v>0</v>
      </c>
      <c r="G108" s="200">
        <v>72068.210000000006</v>
      </c>
      <c r="H108" s="196" t="s">
        <v>622</v>
      </c>
    </row>
    <row r="109" spans="1:8">
      <c r="A109" s="193" t="s">
        <v>313</v>
      </c>
      <c r="B109" s="200">
        <v>0</v>
      </c>
      <c r="C109" s="200">
        <v>0</v>
      </c>
      <c r="D109" s="200">
        <v>0</v>
      </c>
      <c r="E109" s="200">
        <v>0</v>
      </c>
      <c r="F109" s="200">
        <v>0</v>
      </c>
      <c r="G109" s="200">
        <v>0</v>
      </c>
      <c r="H109" s="196" t="s">
        <v>623</v>
      </c>
    </row>
    <row r="110" spans="1:8">
      <c r="A110" s="193" t="s">
        <v>314</v>
      </c>
      <c r="B110" s="207">
        <v>12000</v>
      </c>
      <c r="C110" s="207">
        <v>0</v>
      </c>
      <c r="D110" s="200">
        <v>12000</v>
      </c>
      <c r="E110" s="207">
        <v>0</v>
      </c>
      <c r="F110" s="207">
        <v>0</v>
      </c>
      <c r="G110" s="200">
        <v>12000</v>
      </c>
      <c r="H110" s="196" t="s">
        <v>624</v>
      </c>
    </row>
    <row r="111" spans="1:8">
      <c r="A111" s="193" t="s">
        <v>315</v>
      </c>
      <c r="B111" s="207">
        <v>60000</v>
      </c>
      <c r="C111" s="207">
        <v>0</v>
      </c>
      <c r="D111" s="200">
        <v>60000</v>
      </c>
      <c r="E111" s="207">
        <v>0</v>
      </c>
      <c r="F111" s="207">
        <v>0</v>
      </c>
      <c r="G111" s="200">
        <v>60000</v>
      </c>
      <c r="H111" s="196" t="s">
        <v>625</v>
      </c>
    </row>
    <row r="112" spans="1:8">
      <c r="A112" s="193" t="s">
        <v>316</v>
      </c>
      <c r="B112" s="207">
        <v>170000</v>
      </c>
      <c r="C112" s="207">
        <v>0</v>
      </c>
      <c r="D112" s="200">
        <v>170000</v>
      </c>
      <c r="E112" s="207">
        <v>0</v>
      </c>
      <c r="F112" s="207">
        <v>0</v>
      </c>
      <c r="G112" s="200">
        <v>170000</v>
      </c>
      <c r="H112" s="196" t="s">
        <v>626</v>
      </c>
    </row>
    <row r="113" spans="1:8">
      <c r="A113" s="192" t="s">
        <v>317</v>
      </c>
      <c r="B113" s="200">
        <v>88500</v>
      </c>
      <c r="C113" s="200">
        <v>0</v>
      </c>
      <c r="D113" s="200">
        <v>88500</v>
      </c>
      <c r="E113" s="200">
        <v>0</v>
      </c>
      <c r="F113" s="200">
        <v>0</v>
      </c>
      <c r="G113" s="200">
        <v>88500</v>
      </c>
      <c r="H113" s="185"/>
    </row>
    <row r="114" spans="1:8">
      <c r="A114" s="193" t="s">
        <v>318</v>
      </c>
      <c r="B114" s="200">
        <v>0</v>
      </c>
      <c r="C114" s="200">
        <v>0</v>
      </c>
      <c r="D114" s="200">
        <v>0</v>
      </c>
      <c r="E114" s="200">
        <v>0</v>
      </c>
      <c r="F114" s="200">
        <v>0</v>
      </c>
      <c r="G114" s="200">
        <v>0</v>
      </c>
      <c r="H114" s="196" t="s">
        <v>627</v>
      </c>
    </row>
    <row r="115" spans="1:8">
      <c r="A115" s="193" t="s">
        <v>319</v>
      </c>
      <c r="B115" s="200">
        <v>0</v>
      </c>
      <c r="C115" s="200">
        <v>0</v>
      </c>
      <c r="D115" s="200">
        <v>0</v>
      </c>
      <c r="E115" s="200">
        <v>0</v>
      </c>
      <c r="F115" s="200">
        <v>0</v>
      </c>
      <c r="G115" s="200">
        <v>0</v>
      </c>
      <c r="H115" s="196" t="s">
        <v>628</v>
      </c>
    </row>
    <row r="116" spans="1:8">
      <c r="A116" s="193" t="s">
        <v>320</v>
      </c>
      <c r="B116" s="200">
        <v>0</v>
      </c>
      <c r="C116" s="200">
        <v>0</v>
      </c>
      <c r="D116" s="200">
        <v>0</v>
      </c>
      <c r="E116" s="200">
        <v>0</v>
      </c>
      <c r="F116" s="200">
        <v>0</v>
      </c>
      <c r="G116" s="200">
        <v>0</v>
      </c>
      <c r="H116" s="196" t="s">
        <v>629</v>
      </c>
    </row>
    <row r="117" spans="1:8">
      <c r="A117" s="193" t="s">
        <v>321</v>
      </c>
      <c r="B117" s="207">
        <v>88500</v>
      </c>
      <c r="C117" s="207">
        <v>0</v>
      </c>
      <c r="D117" s="200">
        <v>88500</v>
      </c>
      <c r="E117" s="207">
        <v>0</v>
      </c>
      <c r="F117" s="207">
        <v>0</v>
      </c>
      <c r="G117" s="200">
        <v>88500</v>
      </c>
      <c r="H117" s="196" t="s">
        <v>630</v>
      </c>
    </row>
    <row r="118" spans="1:8">
      <c r="A118" s="193" t="s">
        <v>322</v>
      </c>
      <c r="B118" s="200">
        <v>0</v>
      </c>
      <c r="C118" s="200">
        <v>0</v>
      </c>
      <c r="D118" s="200">
        <v>0</v>
      </c>
      <c r="E118" s="200">
        <v>0</v>
      </c>
      <c r="F118" s="200">
        <v>0</v>
      </c>
      <c r="G118" s="200">
        <v>0</v>
      </c>
      <c r="H118" s="196" t="s">
        <v>631</v>
      </c>
    </row>
    <row r="119" spans="1:8">
      <c r="A119" s="193" t="s">
        <v>323</v>
      </c>
      <c r="B119" s="200">
        <v>0</v>
      </c>
      <c r="C119" s="200">
        <v>0</v>
      </c>
      <c r="D119" s="200">
        <v>0</v>
      </c>
      <c r="E119" s="200">
        <v>0</v>
      </c>
      <c r="F119" s="200">
        <v>0</v>
      </c>
      <c r="G119" s="200">
        <v>0</v>
      </c>
      <c r="H119" s="196" t="s">
        <v>632</v>
      </c>
    </row>
    <row r="120" spans="1:8">
      <c r="A120" s="193" t="s">
        <v>324</v>
      </c>
      <c r="B120" s="200">
        <v>0</v>
      </c>
      <c r="C120" s="200">
        <v>0</v>
      </c>
      <c r="D120" s="200">
        <v>0</v>
      </c>
      <c r="E120" s="200">
        <v>0</v>
      </c>
      <c r="F120" s="200">
        <v>0</v>
      </c>
      <c r="G120" s="200">
        <v>0</v>
      </c>
      <c r="H120" s="197"/>
    </row>
    <row r="121" spans="1:8">
      <c r="A121" s="193" t="s">
        <v>325</v>
      </c>
      <c r="B121" s="200">
        <v>0</v>
      </c>
      <c r="C121" s="200">
        <v>0</v>
      </c>
      <c r="D121" s="200">
        <v>0</v>
      </c>
      <c r="E121" s="200">
        <v>0</v>
      </c>
      <c r="F121" s="200">
        <v>0</v>
      </c>
      <c r="G121" s="200">
        <v>0</v>
      </c>
      <c r="H121" s="197"/>
    </row>
    <row r="122" spans="1:8">
      <c r="A122" s="193" t="s">
        <v>326</v>
      </c>
      <c r="B122" s="200">
        <v>0</v>
      </c>
      <c r="C122" s="200">
        <v>0</v>
      </c>
      <c r="D122" s="200">
        <v>0</v>
      </c>
      <c r="E122" s="200">
        <v>0</v>
      </c>
      <c r="F122" s="200">
        <v>0</v>
      </c>
      <c r="G122" s="200">
        <v>0</v>
      </c>
      <c r="H122" s="196" t="s">
        <v>633</v>
      </c>
    </row>
    <row r="123" spans="1:8">
      <c r="A123" s="192" t="s">
        <v>327</v>
      </c>
      <c r="B123" s="200">
        <v>0</v>
      </c>
      <c r="C123" s="200">
        <v>0</v>
      </c>
      <c r="D123" s="200">
        <v>0</v>
      </c>
      <c r="E123" s="200">
        <v>0</v>
      </c>
      <c r="F123" s="200">
        <v>0</v>
      </c>
      <c r="G123" s="200">
        <v>0</v>
      </c>
      <c r="H123" s="185"/>
    </row>
    <row r="124" spans="1:8">
      <c r="A124" s="193" t="s">
        <v>328</v>
      </c>
      <c r="B124" s="200">
        <v>0</v>
      </c>
      <c r="C124" s="200">
        <v>0</v>
      </c>
      <c r="D124" s="200">
        <v>0</v>
      </c>
      <c r="E124" s="200">
        <v>0</v>
      </c>
      <c r="F124" s="200">
        <v>0</v>
      </c>
      <c r="G124" s="200">
        <v>0</v>
      </c>
      <c r="H124" s="196" t="s">
        <v>634</v>
      </c>
    </row>
    <row r="125" spans="1:8">
      <c r="A125" s="193" t="s">
        <v>329</v>
      </c>
      <c r="B125" s="200">
        <v>0</v>
      </c>
      <c r="C125" s="200">
        <v>0</v>
      </c>
      <c r="D125" s="200">
        <v>0</v>
      </c>
      <c r="E125" s="200">
        <v>0</v>
      </c>
      <c r="F125" s="200">
        <v>0</v>
      </c>
      <c r="G125" s="200">
        <v>0</v>
      </c>
      <c r="H125" s="196" t="s">
        <v>635</v>
      </c>
    </row>
    <row r="126" spans="1:8">
      <c r="A126" s="193" t="s">
        <v>330</v>
      </c>
      <c r="B126" s="200">
        <v>0</v>
      </c>
      <c r="C126" s="200">
        <v>0</v>
      </c>
      <c r="D126" s="200">
        <v>0</v>
      </c>
      <c r="E126" s="200">
        <v>0</v>
      </c>
      <c r="F126" s="200">
        <v>0</v>
      </c>
      <c r="G126" s="200">
        <v>0</v>
      </c>
      <c r="H126" s="196" t="s">
        <v>636</v>
      </c>
    </row>
    <row r="127" spans="1:8">
      <c r="A127" s="193" t="s">
        <v>331</v>
      </c>
      <c r="B127" s="200">
        <v>0</v>
      </c>
      <c r="C127" s="200">
        <v>0</v>
      </c>
      <c r="D127" s="200">
        <v>0</v>
      </c>
      <c r="E127" s="200">
        <v>0</v>
      </c>
      <c r="F127" s="200">
        <v>0</v>
      </c>
      <c r="G127" s="200">
        <v>0</v>
      </c>
      <c r="H127" s="196" t="s">
        <v>637</v>
      </c>
    </row>
    <row r="128" spans="1:8">
      <c r="A128" s="193" t="s">
        <v>332</v>
      </c>
      <c r="B128" s="200">
        <v>0</v>
      </c>
      <c r="C128" s="200">
        <v>0</v>
      </c>
      <c r="D128" s="200">
        <v>0</v>
      </c>
      <c r="E128" s="200">
        <v>0</v>
      </c>
      <c r="F128" s="200">
        <v>0</v>
      </c>
      <c r="G128" s="200">
        <v>0</v>
      </c>
      <c r="H128" s="196" t="s">
        <v>638</v>
      </c>
    </row>
    <row r="129" spans="1:8">
      <c r="A129" s="193" t="s">
        <v>333</v>
      </c>
      <c r="B129" s="200">
        <v>0</v>
      </c>
      <c r="C129" s="200">
        <v>0</v>
      </c>
      <c r="D129" s="200">
        <v>0</v>
      </c>
      <c r="E129" s="200">
        <v>0</v>
      </c>
      <c r="F129" s="200">
        <v>0</v>
      </c>
      <c r="G129" s="200">
        <v>0</v>
      </c>
      <c r="H129" s="196" t="s">
        <v>639</v>
      </c>
    </row>
    <row r="130" spans="1:8">
      <c r="A130" s="193" t="s">
        <v>334</v>
      </c>
      <c r="B130" s="200">
        <v>0</v>
      </c>
      <c r="C130" s="200">
        <v>0</v>
      </c>
      <c r="D130" s="200">
        <v>0</v>
      </c>
      <c r="E130" s="200">
        <v>0</v>
      </c>
      <c r="F130" s="200">
        <v>0</v>
      </c>
      <c r="G130" s="200">
        <v>0</v>
      </c>
      <c r="H130" s="196" t="s">
        <v>640</v>
      </c>
    </row>
    <row r="131" spans="1:8">
      <c r="A131" s="193" t="s">
        <v>335</v>
      </c>
      <c r="B131" s="200">
        <v>0</v>
      </c>
      <c r="C131" s="200">
        <v>0</v>
      </c>
      <c r="D131" s="200">
        <v>0</v>
      </c>
      <c r="E131" s="200">
        <v>0</v>
      </c>
      <c r="F131" s="200">
        <v>0</v>
      </c>
      <c r="G131" s="200">
        <v>0</v>
      </c>
      <c r="H131" s="196" t="s">
        <v>641</v>
      </c>
    </row>
    <row r="132" spans="1:8">
      <c r="A132" s="193" t="s">
        <v>336</v>
      </c>
      <c r="B132" s="200">
        <v>0</v>
      </c>
      <c r="C132" s="200">
        <v>0</v>
      </c>
      <c r="D132" s="200">
        <v>0</v>
      </c>
      <c r="E132" s="200">
        <v>0</v>
      </c>
      <c r="F132" s="200">
        <v>0</v>
      </c>
      <c r="G132" s="200">
        <v>0</v>
      </c>
      <c r="H132" s="196" t="s">
        <v>642</v>
      </c>
    </row>
    <row r="133" spans="1:8">
      <c r="A133" s="192" t="s">
        <v>337</v>
      </c>
      <c r="B133" s="200">
        <v>0</v>
      </c>
      <c r="C133" s="200">
        <v>0</v>
      </c>
      <c r="D133" s="200">
        <v>0</v>
      </c>
      <c r="E133" s="200">
        <v>0</v>
      </c>
      <c r="F133" s="200">
        <v>0</v>
      </c>
      <c r="G133" s="200">
        <v>0</v>
      </c>
      <c r="H133" s="185"/>
    </row>
    <row r="134" spans="1:8">
      <c r="A134" s="193" t="s">
        <v>338</v>
      </c>
      <c r="B134" s="200">
        <v>0</v>
      </c>
      <c r="C134" s="200">
        <v>0</v>
      </c>
      <c r="D134" s="200">
        <v>0</v>
      </c>
      <c r="E134" s="200">
        <v>0</v>
      </c>
      <c r="F134" s="200">
        <v>0</v>
      </c>
      <c r="G134" s="200">
        <v>0</v>
      </c>
      <c r="H134" s="196" t="s">
        <v>643</v>
      </c>
    </row>
    <row r="135" spans="1:8">
      <c r="A135" s="193" t="s">
        <v>339</v>
      </c>
      <c r="B135" s="200">
        <v>0</v>
      </c>
      <c r="C135" s="200">
        <v>0</v>
      </c>
      <c r="D135" s="200">
        <v>0</v>
      </c>
      <c r="E135" s="200">
        <v>0</v>
      </c>
      <c r="F135" s="200">
        <v>0</v>
      </c>
      <c r="G135" s="200">
        <v>0</v>
      </c>
      <c r="H135" s="196" t="s">
        <v>644</v>
      </c>
    </row>
    <row r="136" spans="1:8">
      <c r="A136" s="193" t="s">
        <v>340</v>
      </c>
      <c r="B136" s="200">
        <v>0</v>
      </c>
      <c r="C136" s="200">
        <v>0</v>
      </c>
      <c r="D136" s="200">
        <v>0</v>
      </c>
      <c r="E136" s="200">
        <v>0</v>
      </c>
      <c r="F136" s="200">
        <v>0</v>
      </c>
      <c r="G136" s="200">
        <v>0</v>
      </c>
      <c r="H136" s="196" t="s">
        <v>645</v>
      </c>
    </row>
    <row r="137" spans="1:8">
      <c r="A137" s="192" t="s">
        <v>341</v>
      </c>
      <c r="B137" s="200">
        <v>0</v>
      </c>
      <c r="C137" s="200">
        <v>0</v>
      </c>
      <c r="D137" s="200">
        <v>0</v>
      </c>
      <c r="E137" s="200">
        <v>0</v>
      </c>
      <c r="F137" s="200">
        <v>0</v>
      </c>
      <c r="G137" s="200">
        <v>0</v>
      </c>
      <c r="H137" s="185"/>
    </row>
    <row r="138" spans="1:8">
      <c r="A138" s="193" t="s">
        <v>342</v>
      </c>
      <c r="B138" s="200">
        <v>0</v>
      </c>
      <c r="C138" s="200">
        <v>0</v>
      </c>
      <c r="D138" s="200">
        <v>0</v>
      </c>
      <c r="E138" s="200">
        <v>0</v>
      </c>
      <c r="F138" s="200">
        <v>0</v>
      </c>
      <c r="G138" s="200">
        <v>0</v>
      </c>
      <c r="H138" s="196" t="s">
        <v>646</v>
      </c>
    </row>
    <row r="139" spans="1:8">
      <c r="A139" s="193" t="s">
        <v>343</v>
      </c>
      <c r="B139" s="200">
        <v>0</v>
      </c>
      <c r="C139" s="200">
        <v>0</v>
      </c>
      <c r="D139" s="200">
        <v>0</v>
      </c>
      <c r="E139" s="200">
        <v>0</v>
      </c>
      <c r="F139" s="200">
        <v>0</v>
      </c>
      <c r="G139" s="200">
        <v>0</v>
      </c>
      <c r="H139" s="196" t="s">
        <v>647</v>
      </c>
    </row>
    <row r="140" spans="1:8">
      <c r="A140" s="193" t="s">
        <v>344</v>
      </c>
      <c r="B140" s="200">
        <v>0</v>
      </c>
      <c r="C140" s="200">
        <v>0</v>
      </c>
      <c r="D140" s="200">
        <v>0</v>
      </c>
      <c r="E140" s="200">
        <v>0</v>
      </c>
      <c r="F140" s="200">
        <v>0</v>
      </c>
      <c r="G140" s="200">
        <v>0</v>
      </c>
      <c r="H140" s="196" t="s">
        <v>648</v>
      </c>
    </row>
    <row r="141" spans="1:8">
      <c r="A141" s="193" t="s">
        <v>345</v>
      </c>
      <c r="B141" s="200">
        <v>0</v>
      </c>
      <c r="C141" s="200">
        <v>0</v>
      </c>
      <c r="D141" s="200">
        <v>0</v>
      </c>
      <c r="E141" s="200">
        <v>0</v>
      </c>
      <c r="F141" s="200">
        <v>0</v>
      </c>
      <c r="G141" s="200">
        <v>0</v>
      </c>
      <c r="H141" s="196" t="s">
        <v>649</v>
      </c>
    </row>
    <row r="142" spans="1:8">
      <c r="A142" s="193" t="s">
        <v>346</v>
      </c>
      <c r="B142" s="200">
        <v>0</v>
      </c>
      <c r="C142" s="200">
        <v>0</v>
      </c>
      <c r="D142" s="200">
        <v>0</v>
      </c>
      <c r="E142" s="200">
        <v>0</v>
      </c>
      <c r="F142" s="200">
        <v>0</v>
      </c>
      <c r="G142" s="200">
        <v>0</v>
      </c>
      <c r="H142" s="196" t="s">
        <v>650</v>
      </c>
    </row>
    <row r="143" spans="1:8">
      <c r="A143" s="193" t="s">
        <v>347</v>
      </c>
      <c r="B143" s="200">
        <v>0</v>
      </c>
      <c r="C143" s="200">
        <v>0</v>
      </c>
      <c r="D143" s="200">
        <v>0</v>
      </c>
      <c r="E143" s="200">
        <v>0</v>
      </c>
      <c r="F143" s="200">
        <v>0</v>
      </c>
      <c r="G143" s="200">
        <v>0</v>
      </c>
      <c r="H143" s="196"/>
    </row>
    <row r="144" spans="1:8">
      <c r="A144" s="193" t="s">
        <v>348</v>
      </c>
      <c r="B144" s="200">
        <v>0</v>
      </c>
      <c r="C144" s="200">
        <v>0</v>
      </c>
      <c r="D144" s="200">
        <v>0</v>
      </c>
      <c r="E144" s="200">
        <v>0</v>
      </c>
      <c r="F144" s="200">
        <v>0</v>
      </c>
      <c r="G144" s="200">
        <v>0</v>
      </c>
      <c r="H144" s="196" t="s">
        <v>651</v>
      </c>
    </row>
    <row r="145" spans="1:8">
      <c r="A145" s="193" t="s">
        <v>349</v>
      </c>
      <c r="B145" s="200">
        <v>0</v>
      </c>
      <c r="C145" s="200">
        <v>0</v>
      </c>
      <c r="D145" s="200">
        <v>0</v>
      </c>
      <c r="E145" s="200">
        <v>0</v>
      </c>
      <c r="F145" s="200">
        <v>0</v>
      </c>
      <c r="G145" s="200">
        <v>0</v>
      </c>
      <c r="H145" s="196" t="s">
        <v>652</v>
      </c>
    </row>
    <row r="146" spans="1:8">
      <c r="A146" s="192" t="s">
        <v>350</v>
      </c>
      <c r="B146" s="200">
        <v>0</v>
      </c>
      <c r="C146" s="200">
        <v>0</v>
      </c>
      <c r="D146" s="200">
        <v>0</v>
      </c>
      <c r="E146" s="200">
        <v>0</v>
      </c>
      <c r="F146" s="200">
        <v>0</v>
      </c>
      <c r="G146" s="200">
        <v>0</v>
      </c>
      <c r="H146" s="185"/>
    </row>
    <row r="147" spans="1:8">
      <c r="A147" s="193" t="s">
        <v>351</v>
      </c>
      <c r="B147" s="200">
        <v>0</v>
      </c>
      <c r="C147" s="200">
        <v>0</v>
      </c>
      <c r="D147" s="200">
        <v>0</v>
      </c>
      <c r="E147" s="200">
        <v>0</v>
      </c>
      <c r="F147" s="200">
        <v>0</v>
      </c>
      <c r="G147" s="200">
        <v>0</v>
      </c>
      <c r="H147" s="196" t="s">
        <v>653</v>
      </c>
    </row>
    <row r="148" spans="1:8">
      <c r="A148" s="193" t="s">
        <v>352</v>
      </c>
      <c r="B148" s="200">
        <v>0</v>
      </c>
      <c r="C148" s="200">
        <v>0</v>
      </c>
      <c r="D148" s="200">
        <v>0</v>
      </c>
      <c r="E148" s="200">
        <v>0</v>
      </c>
      <c r="F148" s="200">
        <v>0</v>
      </c>
      <c r="G148" s="200">
        <v>0</v>
      </c>
      <c r="H148" s="196" t="s">
        <v>654</v>
      </c>
    </row>
    <row r="149" spans="1:8">
      <c r="A149" s="193" t="s">
        <v>353</v>
      </c>
      <c r="B149" s="200">
        <v>0</v>
      </c>
      <c r="C149" s="200">
        <v>0</v>
      </c>
      <c r="D149" s="200">
        <v>0</v>
      </c>
      <c r="E149" s="200">
        <v>0</v>
      </c>
      <c r="F149" s="200">
        <v>0</v>
      </c>
      <c r="G149" s="200">
        <v>0</v>
      </c>
      <c r="H149" s="196" t="s">
        <v>655</v>
      </c>
    </row>
    <row r="150" spans="1:8">
      <c r="A150" s="192" t="s">
        <v>354</v>
      </c>
      <c r="B150" s="200">
        <v>0</v>
      </c>
      <c r="C150" s="200">
        <v>0</v>
      </c>
      <c r="D150" s="200">
        <v>0</v>
      </c>
      <c r="E150" s="200">
        <v>0</v>
      </c>
      <c r="F150" s="200">
        <v>0</v>
      </c>
      <c r="G150" s="200">
        <v>0</v>
      </c>
      <c r="H150" s="185"/>
    </row>
    <row r="151" spans="1:8">
      <c r="A151" s="193" t="s">
        <v>355</v>
      </c>
      <c r="B151" s="200">
        <v>0</v>
      </c>
      <c r="C151" s="200">
        <v>0</v>
      </c>
      <c r="D151" s="200">
        <v>0</v>
      </c>
      <c r="E151" s="200">
        <v>0</v>
      </c>
      <c r="F151" s="200">
        <v>0</v>
      </c>
      <c r="G151" s="200">
        <v>0</v>
      </c>
      <c r="H151" s="196" t="s">
        <v>656</v>
      </c>
    </row>
    <row r="152" spans="1:8">
      <c r="A152" s="193" t="s">
        <v>356</v>
      </c>
      <c r="B152" s="200">
        <v>0</v>
      </c>
      <c r="C152" s="200">
        <v>0</v>
      </c>
      <c r="D152" s="200">
        <v>0</v>
      </c>
      <c r="E152" s="200">
        <v>0</v>
      </c>
      <c r="F152" s="200">
        <v>0</v>
      </c>
      <c r="G152" s="200">
        <v>0</v>
      </c>
      <c r="H152" s="196" t="s">
        <v>657</v>
      </c>
    </row>
    <row r="153" spans="1:8">
      <c r="A153" s="193" t="s">
        <v>357</v>
      </c>
      <c r="B153" s="200">
        <v>0</v>
      </c>
      <c r="C153" s="200">
        <v>0</v>
      </c>
      <c r="D153" s="200">
        <v>0</v>
      </c>
      <c r="E153" s="200">
        <v>0</v>
      </c>
      <c r="F153" s="200">
        <v>0</v>
      </c>
      <c r="G153" s="200">
        <v>0</v>
      </c>
      <c r="H153" s="196" t="s">
        <v>658</v>
      </c>
    </row>
    <row r="154" spans="1:8">
      <c r="A154" s="186" t="s">
        <v>358</v>
      </c>
      <c r="B154" s="200">
        <v>0</v>
      </c>
      <c r="C154" s="200">
        <v>0</v>
      </c>
      <c r="D154" s="200">
        <v>0</v>
      </c>
      <c r="E154" s="200">
        <v>0</v>
      </c>
      <c r="F154" s="200">
        <v>0</v>
      </c>
      <c r="G154" s="200">
        <v>0</v>
      </c>
      <c r="H154" s="196" t="s">
        <v>659</v>
      </c>
    </row>
    <row r="155" spans="1:8">
      <c r="A155" s="193" t="s">
        <v>359</v>
      </c>
      <c r="B155" s="200">
        <v>0</v>
      </c>
      <c r="C155" s="200">
        <v>0</v>
      </c>
      <c r="D155" s="200">
        <v>0</v>
      </c>
      <c r="E155" s="200">
        <v>0</v>
      </c>
      <c r="F155" s="200">
        <v>0</v>
      </c>
      <c r="G155" s="200">
        <v>0</v>
      </c>
      <c r="H155" s="196" t="s">
        <v>660</v>
      </c>
    </row>
    <row r="156" spans="1:8">
      <c r="A156" s="193" t="s">
        <v>360</v>
      </c>
      <c r="B156" s="200">
        <v>0</v>
      </c>
      <c r="C156" s="200">
        <v>0</v>
      </c>
      <c r="D156" s="200">
        <v>0</v>
      </c>
      <c r="E156" s="200">
        <v>0</v>
      </c>
      <c r="F156" s="200">
        <v>0</v>
      </c>
      <c r="G156" s="200">
        <v>0</v>
      </c>
      <c r="H156" s="196" t="s">
        <v>661</v>
      </c>
    </row>
    <row r="157" spans="1:8">
      <c r="A157" s="193" t="s">
        <v>361</v>
      </c>
      <c r="B157" s="200">
        <v>0</v>
      </c>
      <c r="C157" s="200">
        <v>0</v>
      </c>
      <c r="D157" s="200">
        <v>0</v>
      </c>
      <c r="E157" s="200">
        <v>0</v>
      </c>
      <c r="F157" s="200">
        <v>0</v>
      </c>
      <c r="G157" s="200">
        <v>0</v>
      </c>
      <c r="H157" s="196" t="s">
        <v>662</v>
      </c>
    </row>
    <row r="158" spans="1:8">
      <c r="A158" s="187"/>
      <c r="B158" s="201"/>
      <c r="C158" s="201"/>
      <c r="D158" s="201"/>
      <c r="E158" s="201"/>
      <c r="F158" s="201"/>
      <c r="G158" s="201"/>
      <c r="H158" s="185"/>
    </row>
    <row r="159" spans="1:8">
      <c r="A159" s="188" t="s">
        <v>363</v>
      </c>
      <c r="B159" s="199">
        <v>13857955.52</v>
      </c>
      <c r="C159" s="199">
        <v>566206.68000000017</v>
      </c>
      <c r="D159" s="199">
        <v>14424162.199999999</v>
      </c>
      <c r="E159" s="199">
        <v>3446744.25</v>
      </c>
      <c r="F159" s="199">
        <v>3446744.25</v>
      </c>
      <c r="G159" s="199">
        <v>10977417.949999999</v>
      </c>
      <c r="H159" s="185"/>
    </row>
    <row r="160" spans="1:8">
      <c r="A160" s="190"/>
      <c r="B160" s="198"/>
      <c r="C160" s="198"/>
      <c r="D160" s="198"/>
      <c r="E160" s="198"/>
      <c r="F160" s="198"/>
      <c r="G160" s="198"/>
      <c r="H160" s="185"/>
    </row>
    <row r="161" spans="1:8">
      <c r="A161" s="185" t="s">
        <v>519</v>
      </c>
      <c r="B161" s="170"/>
      <c r="C161" s="170"/>
      <c r="D161" s="170"/>
      <c r="E161" s="170"/>
      <c r="F161" s="170"/>
      <c r="G161" s="170"/>
      <c r="H161" s="170"/>
    </row>
  </sheetData>
  <protectedRanges>
    <protectedRange sqref="B84:G84 B9:G9" name="Rango1_2"/>
  </protectedRange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7"/>
  <sheetViews>
    <sheetView showGridLines="0" topLeftCell="A4" zoomScale="75" zoomScaleNormal="75" workbookViewId="0">
      <selection sqref="A1:G37"/>
    </sheetView>
    <sheetView workbookViewId="1">
      <selection sqref="A1:G1"/>
    </sheetView>
  </sheetViews>
  <sheetFormatPr baseColWidth="10" defaultColWidth="11" defaultRowHeight="1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>
      <c r="A1" s="293" t="s">
        <v>364</v>
      </c>
      <c r="B1" s="293"/>
      <c r="C1" s="293"/>
      <c r="D1" s="293"/>
      <c r="E1" s="293"/>
      <c r="F1" s="293"/>
      <c r="G1" s="293"/>
    </row>
    <row r="2" spans="1:7" ht="15" customHeight="1">
      <c r="A2" s="294" t="s">
        <v>517</v>
      </c>
      <c r="B2" s="295"/>
      <c r="C2" s="295"/>
      <c r="D2" s="295"/>
      <c r="E2" s="295"/>
      <c r="F2" s="295"/>
      <c r="G2" s="296"/>
    </row>
    <row r="3" spans="1:7" ht="15" customHeight="1">
      <c r="A3" s="297" t="s">
        <v>281</v>
      </c>
      <c r="B3" s="298"/>
      <c r="C3" s="298"/>
      <c r="D3" s="298"/>
      <c r="E3" s="298"/>
      <c r="F3" s="298"/>
      <c r="G3" s="283"/>
    </row>
    <row r="4" spans="1:7" ht="15" customHeight="1">
      <c r="A4" s="297" t="s">
        <v>365</v>
      </c>
      <c r="B4" s="298"/>
      <c r="C4" s="298"/>
      <c r="D4" s="298"/>
      <c r="E4" s="298"/>
      <c r="F4" s="298"/>
      <c r="G4" s="283"/>
    </row>
    <row r="5" spans="1:7" ht="15" customHeight="1">
      <c r="A5" s="299" t="s">
        <v>520</v>
      </c>
      <c r="B5" s="300"/>
      <c r="C5" s="300"/>
      <c r="D5" s="300"/>
      <c r="E5" s="300"/>
      <c r="F5" s="300"/>
      <c r="G5" s="301"/>
    </row>
    <row r="6" spans="1:7">
      <c r="A6" s="284" t="s">
        <v>2</v>
      </c>
      <c r="B6" s="285"/>
      <c r="C6" s="285"/>
      <c r="D6" s="285"/>
      <c r="E6" s="285"/>
      <c r="F6" s="285"/>
      <c r="G6" s="286"/>
    </row>
    <row r="7" spans="1:7" ht="15" customHeight="1">
      <c r="A7" s="289" t="s">
        <v>5</v>
      </c>
      <c r="B7" s="302" t="s">
        <v>283</v>
      </c>
      <c r="C7" s="302"/>
      <c r="D7" s="302"/>
      <c r="E7" s="302"/>
      <c r="F7" s="302"/>
      <c r="G7" s="303" t="s">
        <v>284</v>
      </c>
    </row>
    <row r="8" spans="1:7" ht="30">
      <c r="A8" s="290"/>
      <c r="B8" s="213" t="s">
        <v>189</v>
      </c>
      <c r="C8" s="214" t="s">
        <v>215</v>
      </c>
      <c r="D8" s="213" t="s">
        <v>216</v>
      </c>
      <c r="E8" s="213" t="s">
        <v>174</v>
      </c>
      <c r="F8" s="213" t="s">
        <v>190</v>
      </c>
      <c r="G8" s="304"/>
    </row>
    <row r="9" spans="1:7" ht="15.75" customHeight="1">
      <c r="A9" s="209" t="s">
        <v>366</v>
      </c>
      <c r="B9" s="216">
        <v>6377955.5199999996</v>
      </c>
      <c r="C9" s="216">
        <v>566206.68000000005</v>
      </c>
      <c r="D9" s="216">
        <v>6944162.1999999993</v>
      </c>
      <c r="E9" s="216">
        <v>3446744.25</v>
      </c>
      <c r="F9" s="216">
        <v>3446744.25</v>
      </c>
      <c r="G9" s="216">
        <v>3497417.95</v>
      </c>
    </row>
    <row r="10" spans="1:7">
      <c r="A10" s="220" t="s">
        <v>663</v>
      </c>
      <c r="B10" s="221">
        <v>323715.71999999997</v>
      </c>
      <c r="C10" s="221">
        <v>4981.83</v>
      </c>
      <c r="D10" s="217">
        <v>328697.55</v>
      </c>
      <c r="E10" s="221">
        <v>188639.24</v>
      </c>
      <c r="F10" s="221">
        <v>188639.24</v>
      </c>
      <c r="G10" s="217">
        <v>140058.31</v>
      </c>
    </row>
    <row r="11" spans="1:7">
      <c r="A11" s="220" t="s">
        <v>664</v>
      </c>
      <c r="B11" s="221">
        <v>207632.89</v>
      </c>
      <c r="C11" s="221">
        <v>7506.75</v>
      </c>
      <c r="D11" s="217">
        <v>215139.64</v>
      </c>
      <c r="E11" s="221">
        <v>127971.99</v>
      </c>
      <c r="F11" s="221">
        <v>127971.99</v>
      </c>
      <c r="G11" s="217">
        <v>87167.650000000009</v>
      </c>
    </row>
    <row r="12" spans="1:7">
      <c r="A12" s="220" t="s">
        <v>665</v>
      </c>
      <c r="B12" s="221">
        <v>152413.57</v>
      </c>
      <c r="C12" s="221">
        <v>1016.09</v>
      </c>
      <c r="D12" s="217">
        <v>153429.66</v>
      </c>
      <c r="E12" s="221">
        <v>91437.51</v>
      </c>
      <c r="F12" s="221">
        <v>91437.51</v>
      </c>
      <c r="G12" s="217">
        <v>61992.150000000009</v>
      </c>
    </row>
    <row r="13" spans="1:7">
      <c r="A13" s="220" t="s">
        <v>666</v>
      </c>
      <c r="B13" s="221">
        <v>782080.07</v>
      </c>
      <c r="C13" s="221">
        <v>9069.8700000000008</v>
      </c>
      <c r="D13" s="217">
        <v>791149.94</v>
      </c>
      <c r="E13" s="221">
        <v>313286.7</v>
      </c>
      <c r="F13" s="221">
        <v>313286.7</v>
      </c>
      <c r="G13" s="217">
        <v>477863.23999999993</v>
      </c>
    </row>
    <row r="14" spans="1:7">
      <c r="A14" s="220" t="s">
        <v>667</v>
      </c>
      <c r="B14" s="221">
        <v>263606.15999999997</v>
      </c>
      <c r="C14" s="221">
        <v>15096.57</v>
      </c>
      <c r="D14" s="217">
        <v>278702.73</v>
      </c>
      <c r="E14" s="221">
        <v>167306.10999999999</v>
      </c>
      <c r="F14" s="221">
        <v>167306.10999999999</v>
      </c>
      <c r="G14" s="217">
        <v>111396.62</v>
      </c>
    </row>
    <row r="15" spans="1:7">
      <c r="A15" s="220" t="s">
        <v>668</v>
      </c>
      <c r="B15" s="221">
        <v>286574.40000000002</v>
      </c>
      <c r="C15" s="221">
        <v>1910.63</v>
      </c>
      <c r="D15" s="217">
        <v>288485.03000000003</v>
      </c>
      <c r="E15" s="221">
        <v>173855.45</v>
      </c>
      <c r="F15" s="221">
        <v>173855.45</v>
      </c>
      <c r="G15" s="217">
        <v>114629.58000000002</v>
      </c>
    </row>
    <row r="16" spans="1:7">
      <c r="A16" s="220" t="s">
        <v>669</v>
      </c>
      <c r="B16" s="221">
        <v>254904</v>
      </c>
      <c r="C16" s="221">
        <v>14874.89</v>
      </c>
      <c r="D16" s="217">
        <v>269778.89</v>
      </c>
      <c r="E16" s="221">
        <v>161166.31</v>
      </c>
      <c r="F16" s="221">
        <v>161166.31</v>
      </c>
      <c r="G16" s="217">
        <v>108612.58000000002</v>
      </c>
    </row>
    <row r="17" spans="1:7">
      <c r="A17" s="220" t="s">
        <v>670</v>
      </c>
      <c r="B17" s="221">
        <v>235939.4</v>
      </c>
      <c r="C17" s="221">
        <v>7498.12</v>
      </c>
      <c r="D17" s="217">
        <v>243437.52</v>
      </c>
      <c r="E17" s="221">
        <v>147850.78</v>
      </c>
      <c r="F17" s="221">
        <v>147850.78</v>
      </c>
      <c r="G17" s="217">
        <v>95586.739999999991</v>
      </c>
    </row>
    <row r="18" spans="1:7">
      <c r="A18" s="220" t="s">
        <v>671</v>
      </c>
      <c r="B18" s="221">
        <v>52575.11</v>
      </c>
      <c r="C18" s="221">
        <v>350.5</v>
      </c>
      <c r="D18" s="217">
        <v>52925.61</v>
      </c>
      <c r="E18" s="221">
        <v>31895.5</v>
      </c>
      <c r="F18" s="221">
        <v>31895.5</v>
      </c>
      <c r="G18" s="217">
        <v>21030.11</v>
      </c>
    </row>
    <row r="19" spans="1:7">
      <c r="A19" s="220" t="s">
        <v>672</v>
      </c>
      <c r="B19" s="221">
        <v>163222.79999999999</v>
      </c>
      <c r="C19" s="221">
        <v>1088.1500000000001</v>
      </c>
      <c r="D19" s="217">
        <v>164310.94999999998</v>
      </c>
      <c r="E19" s="221">
        <v>99021.62</v>
      </c>
      <c r="F19" s="221">
        <v>99021.62</v>
      </c>
      <c r="G19" s="217">
        <v>65289.329999999987</v>
      </c>
    </row>
    <row r="20" spans="1:7">
      <c r="A20" s="220" t="s">
        <v>673</v>
      </c>
      <c r="B20" s="221">
        <v>3655291.4</v>
      </c>
      <c r="C20" s="221">
        <v>502813.28</v>
      </c>
      <c r="D20" s="217">
        <v>4158104.6799999997</v>
      </c>
      <c r="E20" s="221">
        <v>1944313.04</v>
      </c>
      <c r="F20" s="221">
        <v>1944313.04</v>
      </c>
      <c r="G20" s="217">
        <v>2213791.6399999997</v>
      </c>
    </row>
    <row r="21" spans="1:7">
      <c r="A21" s="212" t="s">
        <v>145</v>
      </c>
      <c r="B21" s="218"/>
      <c r="C21" s="218"/>
      <c r="D21" s="218"/>
      <c r="E21" s="218"/>
      <c r="F21" s="218"/>
      <c r="G21" s="218"/>
    </row>
    <row r="22" spans="1:7">
      <c r="A22" s="210" t="s">
        <v>367</v>
      </c>
      <c r="B22" s="219">
        <v>7480000</v>
      </c>
      <c r="C22" s="219">
        <v>0</v>
      </c>
      <c r="D22" s="219">
        <v>7480000</v>
      </c>
      <c r="E22" s="219">
        <v>0</v>
      </c>
      <c r="F22" s="219">
        <v>0</v>
      </c>
      <c r="G22" s="219">
        <v>7480000</v>
      </c>
    </row>
    <row r="23" spans="1:7">
      <c r="A23" s="220" t="s">
        <v>663</v>
      </c>
      <c r="B23" s="221">
        <v>568045.34</v>
      </c>
      <c r="C23" s="221">
        <v>0</v>
      </c>
      <c r="D23" s="217">
        <v>568045.34</v>
      </c>
      <c r="E23" s="221">
        <v>0</v>
      </c>
      <c r="F23" s="221">
        <v>0</v>
      </c>
      <c r="G23" s="217">
        <v>568045.34</v>
      </c>
    </row>
    <row r="24" spans="1:7">
      <c r="A24" s="220" t="s">
        <v>664</v>
      </c>
      <c r="B24" s="221">
        <v>361281.21</v>
      </c>
      <c r="C24" s="221">
        <v>0</v>
      </c>
      <c r="D24" s="217">
        <v>361281.21</v>
      </c>
      <c r="E24" s="221">
        <v>0</v>
      </c>
      <c r="F24" s="221">
        <v>0</v>
      </c>
      <c r="G24" s="217">
        <v>361281.21</v>
      </c>
    </row>
    <row r="25" spans="1:7">
      <c r="A25" s="220" t="s">
        <v>665</v>
      </c>
      <c r="B25" s="221">
        <v>265199.58</v>
      </c>
      <c r="C25" s="221">
        <v>0</v>
      </c>
      <c r="D25" s="217">
        <v>265199.58</v>
      </c>
      <c r="E25" s="221">
        <v>0</v>
      </c>
      <c r="F25" s="221">
        <v>0</v>
      </c>
      <c r="G25" s="217">
        <v>265199.58</v>
      </c>
    </row>
    <row r="26" spans="1:7">
      <c r="A26" s="220" t="s">
        <v>666</v>
      </c>
      <c r="B26" s="221">
        <v>801235.32</v>
      </c>
      <c r="C26" s="221">
        <v>0</v>
      </c>
      <c r="D26" s="217">
        <v>801235.32</v>
      </c>
      <c r="E26" s="221">
        <v>0</v>
      </c>
      <c r="F26" s="221">
        <v>0</v>
      </c>
      <c r="G26" s="217">
        <v>801235.32</v>
      </c>
    </row>
    <row r="27" spans="1:7">
      <c r="A27" s="220" t="s">
        <v>667</v>
      </c>
      <c r="B27" s="221">
        <v>458674.72</v>
      </c>
      <c r="C27" s="221">
        <v>29012.240000000002</v>
      </c>
      <c r="D27" s="217">
        <v>487686.95999999996</v>
      </c>
      <c r="E27" s="221">
        <v>0</v>
      </c>
      <c r="F27" s="221">
        <v>0</v>
      </c>
      <c r="G27" s="217">
        <v>487686.95999999996</v>
      </c>
    </row>
    <row r="28" spans="1:7">
      <c r="A28" s="220" t="s">
        <v>668</v>
      </c>
      <c r="B28" s="221">
        <v>498639.46</v>
      </c>
      <c r="C28" s="221">
        <v>0</v>
      </c>
      <c r="D28" s="217">
        <v>498639.46</v>
      </c>
      <c r="E28" s="221">
        <v>0</v>
      </c>
      <c r="F28" s="221">
        <v>0</v>
      </c>
      <c r="G28" s="217">
        <v>498639.46</v>
      </c>
    </row>
    <row r="29" spans="1:7">
      <c r="A29" s="220" t="s">
        <v>669</v>
      </c>
      <c r="B29" s="221">
        <v>443532.95</v>
      </c>
      <c r="C29" s="221">
        <v>0</v>
      </c>
      <c r="D29" s="217">
        <v>443532.95</v>
      </c>
      <c r="E29" s="221">
        <v>0</v>
      </c>
      <c r="F29" s="221">
        <v>0</v>
      </c>
      <c r="G29" s="217">
        <v>443532.95</v>
      </c>
    </row>
    <row r="30" spans="1:7">
      <c r="A30" s="220" t="s">
        <v>670</v>
      </c>
      <c r="B30" s="221">
        <v>401184.56</v>
      </c>
      <c r="C30" s="221">
        <v>0</v>
      </c>
      <c r="D30" s="217">
        <v>401184.56</v>
      </c>
      <c r="E30" s="221">
        <v>0</v>
      </c>
      <c r="F30" s="221">
        <v>0</v>
      </c>
      <c r="G30" s="217">
        <v>401184.56</v>
      </c>
    </row>
    <row r="31" spans="1:7">
      <c r="A31" s="220" t="s">
        <v>671</v>
      </c>
      <c r="B31" s="221">
        <v>91480.7</v>
      </c>
      <c r="C31" s="221">
        <v>0</v>
      </c>
      <c r="D31" s="217">
        <v>91480.7</v>
      </c>
      <c r="E31" s="221">
        <v>0</v>
      </c>
      <c r="F31" s="221">
        <v>0</v>
      </c>
      <c r="G31" s="217">
        <v>91480.7</v>
      </c>
    </row>
    <row r="32" spans="1:7">
      <c r="A32" s="220" t="s">
        <v>672</v>
      </c>
      <c r="B32" s="221">
        <v>284007.65999999997</v>
      </c>
      <c r="C32" s="221">
        <v>0</v>
      </c>
      <c r="D32" s="217">
        <v>284007.65999999997</v>
      </c>
      <c r="E32" s="221">
        <v>0</v>
      </c>
      <c r="F32" s="221">
        <v>0</v>
      </c>
      <c r="G32" s="217">
        <v>284007.65999999997</v>
      </c>
    </row>
    <row r="33" spans="1:7">
      <c r="A33" s="220" t="s">
        <v>673</v>
      </c>
      <c r="B33" s="221">
        <v>3306718.5</v>
      </c>
      <c r="C33" s="221">
        <v>-29012.240000000002</v>
      </c>
      <c r="D33" s="217">
        <v>3277706.26</v>
      </c>
      <c r="E33" s="221">
        <v>0</v>
      </c>
      <c r="F33" s="221">
        <v>0</v>
      </c>
      <c r="G33" s="217">
        <v>3277706.26</v>
      </c>
    </row>
    <row r="34" spans="1:7">
      <c r="A34" s="212" t="s">
        <v>145</v>
      </c>
      <c r="B34" s="218"/>
      <c r="C34" s="218"/>
      <c r="D34" s="217">
        <v>0</v>
      </c>
      <c r="E34" s="217"/>
      <c r="F34" s="217"/>
      <c r="G34" s="217">
        <v>0</v>
      </c>
    </row>
    <row r="35" spans="1:7">
      <c r="A35" s="210" t="s">
        <v>363</v>
      </c>
      <c r="B35" s="219">
        <v>13857955.52</v>
      </c>
      <c r="C35" s="219">
        <v>566206.68000000005</v>
      </c>
      <c r="D35" s="219">
        <v>14424162.199999999</v>
      </c>
      <c r="E35" s="219">
        <v>3446744.25</v>
      </c>
      <c r="F35" s="219">
        <v>3446744.25</v>
      </c>
      <c r="G35" s="219">
        <v>10977417.949999999</v>
      </c>
    </row>
    <row r="36" spans="1:7">
      <c r="A36" s="211"/>
      <c r="B36" s="215"/>
      <c r="C36" s="215"/>
      <c r="D36" s="215"/>
      <c r="E36" s="215"/>
      <c r="F36" s="215"/>
      <c r="G36" s="215"/>
    </row>
    <row r="37" spans="1:7">
      <c r="A37" s="208" t="s">
        <v>519</v>
      </c>
      <c r="B37" s="208"/>
      <c r="C37" s="208"/>
      <c r="D37" s="208"/>
      <c r="E37" s="208"/>
      <c r="F37" s="208"/>
      <c r="G37" s="208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79"/>
  <sheetViews>
    <sheetView showGridLines="0" zoomScale="75" zoomScaleNormal="75" workbookViewId="0">
      <selection activeCell="A19" sqref="A19"/>
    </sheetView>
    <sheetView workbookViewId="1">
      <selection activeCell="B15" sqref="B15"/>
    </sheetView>
  </sheetViews>
  <sheetFormatPr baseColWidth="10" defaultColWidth="11" defaultRowHeight="1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8" ht="35.450000000000003" customHeight="1">
      <c r="A1" s="307" t="s">
        <v>368</v>
      </c>
      <c r="B1" s="308"/>
      <c r="C1" s="308"/>
      <c r="D1" s="308"/>
      <c r="E1" s="308"/>
      <c r="F1" s="308"/>
      <c r="G1" s="308"/>
      <c r="H1" s="222"/>
    </row>
    <row r="2" spans="1:8">
      <c r="A2" s="294" t="s">
        <v>517</v>
      </c>
      <c r="B2" s="295"/>
      <c r="C2" s="295"/>
      <c r="D2" s="295"/>
      <c r="E2" s="295"/>
      <c r="F2" s="295"/>
      <c r="G2" s="296"/>
      <c r="H2" s="222"/>
    </row>
    <row r="3" spans="1:8">
      <c r="A3" s="297" t="s">
        <v>281</v>
      </c>
      <c r="B3" s="298"/>
      <c r="C3" s="298"/>
      <c r="D3" s="298"/>
      <c r="E3" s="298"/>
      <c r="F3" s="298"/>
      <c r="G3" s="283"/>
      <c r="H3" s="222"/>
    </row>
    <row r="4" spans="1:8">
      <c r="A4" s="297" t="s">
        <v>369</v>
      </c>
      <c r="B4" s="298"/>
      <c r="C4" s="298"/>
      <c r="D4" s="298"/>
      <c r="E4" s="298"/>
      <c r="F4" s="298"/>
      <c r="G4" s="283"/>
      <c r="H4" s="222"/>
    </row>
    <row r="5" spans="1:8">
      <c r="A5" s="299" t="s">
        <v>520</v>
      </c>
      <c r="B5" s="300"/>
      <c r="C5" s="300"/>
      <c r="D5" s="300"/>
      <c r="E5" s="300"/>
      <c r="F5" s="300"/>
      <c r="G5" s="301"/>
      <c r="H5" s="222"/>
    </row>
    <row r="6" spans="1:8">
      <c r="A6" s="284" t="s">
        <v>2</v>
      </c>
      <c r="B6" s="285"/>
      <c r="C6" s="285"/>
      <c r="D6" s="285"/>
      <c r="E6" s="285"/>
      <c r="F6" s="285"/>
      <c r="G6" s="286"/>
      <c r="H6" s="222"/>
    </row>
    <row r="7" spans="1:8" ht="15.75" customHeight="1">
      <c r="A7" s="298" t="s">
        <v>5</v>
      </c>
      <c r="B7" s="284" t="s">
        <v>283</v>
      </c>
      <c r="C7" s="285"/>
      <c r="D7" s="285"/>
      <c r="E7" s="285"/>
      <c r="F7" s="286"/>
      <c r="G7" s="305" t="s">
        <v>284</v>
      </c>
      <c r="H7" s="222"/>
    </row>
    <row r="8" spans="1:8" ht="30">
      <c r="A8" s="298"/>
      <c r="B8" s="228" t="s">
        <v>189</v>
      </c>
      <c r="C8" s="223" t="s">
        <v>370</v>
      </c>
      <c r="D8" s="228" t="s">
        <v>286</v>
      </c>
      <c r="E8" s="228" t="s">
        <v>174</v>
      </c>
      <c r="F8" s="229" t="s">
        <v>190</v>
      </c>
      <c r="G8" s="306"/>
      <c r="H8" s="222"/>
    </row>
    <row r="9" spans="1:8" ht="16.5" customHeight="1">
      <c r="A9" s="224" t="s">
        <v>371</v>
      </c>
      <c r="B9" s="238">
        <v>6377955.5199999996</v>
      </c>
      <c r="C9" s="238">
        <v>566206.68000000005</v>
      </c>
      <c r="D9" s="238">
        <v>6944162.1999999993</v>
      </c>
      <c r="E9" s="238">
        <v>3446744.25</v>
      </c>
      <c r="F9" s="238">
        <v>3446744.25</v>
      </c>
      <c r="G9" s="238">
        <v>3497417.9499999997</v>
      </c>
      <c r="H9" s="222"/>
    </row>
    <row r="10" spans="1:8" ht="15" customHeight="1">
      <c r="A10" s="231" t="s">
        <v>372</v>
      </c>
      <c r="B10" s="239">
        <v>3655291.4</v>
      </c>
      <c r="C10" s="239">
        <v>502813.28</v>
      </c>
      <c r="D10" s="239">
        <v>4158104.6799999997</v>
      </c>
      <c r="E10" s="239">
        <v>1944313.04</v>
      </c>
      <c r="F10" s="239">
        <v>1944313.04</v>
      </c>
      <c r="G10" s="239">
        <v>2213791.6399999997</v>
      </c>
      <c r="H10" s="222"/>
    </row>
    <row r="11" spans="1:8">
      <c r="A11" s="233" t="s">
        <v>373</v>
      </c>
      <c r="B11" s="239">
        <v>0</v>
      </c>
      <c r="C11" s="239">
        <v>0</v>
      </c>
      <c r="D11" s="239">
        <v>0</v>
      </c>
      <c r="E11" s="239">
        <v>0</v>
      </c>
      <c r="F11" s="239">
        <v>0</v>
      </c>
      <c r="G11" s="239">
        <v>0</v>
      </c>
      <c r="H11" s="236" t="s">
        <v>674</v>
      </c>
    </row>
    <row r="12" spans="1:8">
      <c r="A12" s="233" t="s">
        <v>374</v>
      </c>
      <c r="B12" s="239">
        <v>0</v>
      </c>
      <c r="C12" s="239">
        <v>0</v>
      </c>
      <c r="D12" s="239">
        <v>0</v>
      </c>
      <c r="E12" s="239">
        <v>0</v>
      </c>
      <c r="F12" s="239">
        <v>0</v>
      </c>
      <c r="G12" s="239">
        <v>0</v>
      </c>
      <c r="H12" s="236" t="s">
        <v>675</v>
      </c>
    </row>
    <row r="13" spans="1:8">
      <c r="A13" s="233" t="s">
        <v>375</v>
      </c>
      <c r="B13" s="239">
        <v>0</v>
      </c>
      <c r="C13" s="239">
        <v>0</v>
      </c>
      <c r="D13" s="239">
        <v>0</v>
      </c>
      <c r="E13" s="239">
        <v>0</v>
      </c>
      <c r="F13" s="239">
        <v>0</v>
      </c>
      <c r="G13" s="239">
        <v>0</v>
      </c>
      <c r="H13" s="236" t="s">
        <v>676</v>
      </c>
    </row>
    <row r="14" spans="1:8">
      <c r="A14" s="233" t="s">
        <v>376</v>
      </c>
      <c r="B14" s="239">
        <v>0</v>
      </c>
      <c r="C14" s="239">
        <v>0</v>
      </c>
      <c r="D14" s="239">
        <v>0</v>
      </c>
      <c r="E14" s="239">
        <v>0</v>
      </c>
      <c r="F14" s="239">
        <v>0</v>
      </c>
      <c r="G14" s="239">
        <v>0</v>
      </c>
      <c r="H14" s="236" t="s">
        <v>677</v>
      </c>
    </row>
    <row r="15" spans="1:8">
      <c r="A15" s="233" t="s">
        <v>377</v>
      </c>
      <c r="B15" s="244">
        <v>3655291.4</v>
      </c>
      <c r="C15" s="244">
        <v>502813.28</v>
      </c>
      <c r="D15" s="239">
        <v>4158104.6799999997</v>
      </c>
      <c r="E15" s="244">
        <v>1944313.04</v>
      </c>
      <c r="F15" s="244">
        <v>1944313.04</v>
      </c>
      <c r="G15" s="239">
        <v>2213791.6399999997</v>
      </c>
      <c r="H15" s="236" t="s">
        <v>678</v>
      </c>
    </row>
    <row r="16" spans="1:8">
      <c r="A16" s="233" t="s">
        <v>378</v>
      </c>
      <c r="B16" s="239">
        <v>0</v>
      </c>
      <c r="C16" s="239">
        <v>0</v>
      </c>
      <c r="D16" s="239">
        <v>0</v>
      </c>
      <c r="E16" s="239">
        <v>0</v>
      </c>
      <c r="F16" s="239">
        <v>0</v>
      </c>
      <c r="G16" s="239">
        <v>0</v>
      </c>
      <c r="H16" s="236" t="s">
        <v>679</v>
      </c>
    </row>
    <row r="17" spans="1:8">
      <c r="A17" s="233" t="s">
        <v>379</v>
      </c>
      <c r="B17" s="239">
        <v>0</v>
      </c>
      <c r="C17" s="239">
        <v>0</v>
      </c>
      <c r="D17" s="239">
        <v>0</v>
      </c>
      <c r="E17" s="239">
        <v>0</v>
      </c>
      <c r="F17" s="239">
        <v>0</v>
      </c>
      <c r="G17" s="239">
        <v>0</v>
      </c>
      <c r="H17" s="236" t="s">
        <v>680</v>
      </c>
    </row>
    <row r="18" spans="1:8">
      <c r="A18" s="233" t="s">
        <v>380</v>
      </c>
      <c r="B18" s="239">
        <v>0</v>
      </c>
      <c r="C18" s="239">
        <v>0</v>
      </c>
      <c r="D18" s="239">
        <v>0</v>
      </c>
      <c r="E18" s="239">
        <v>0</v>
      </c>
      <c r="F18" s="239">
        <v>0</v>
      </c>
      <c r="G18" s="239">
        <v>0</v>
      </c>
      <c r="H18" s="236" t="s">
        <v>681</v>
      </c>
    </row>
    <row r="19" spans="1:8">
      <c r="A19" s="231" t="s">
        <v>381</v>
      </c>
      <c r="B19" s="239">
        <v>2722664.12</v>
      </c>
      <c r="C19" s="239">
        <v>63393.4</v>
      </c>
      <c r="D19" s="239">
        <v>2786057.52</v>
      </c>
      <c r="E19" s="239">
        <v>1502431.21</v>
      </c>
      <c r="F19" s="239">
        <v>1502431.21</v>
      </c>
      <c r="G19" s="239">
        <v>1283626.31</v>
      </c>
      <c r="H19" s="222"/>
    </row>
    <row r="20" spans="1:8">
      <c r="A20" s="233" t="s">
        <v>382</v>
      </c>
      <c r="B20" s="239">
        <v>0</v>
      </c>
      <c r="C20" s="239">
        <v>0</v>
      </c>
      <c r="D20" s="239">
        <v>0</v>
      </c>
      <c r="E20" s="239">
        <v>0</v>
      </c>
      <c r="F20" s="239">
        <v>0</v>
      </c>
      <c r="G20" s="239">
        <v>0</v>
      </c>
      <c r="H20" s="236" t="s">
        <v>682</v>
      </c>
    </row>
    <row r="21" spans="1:8">
      <c r="A21" s="233" t="s">
        <v>383</v>
      </c>
      <c r="B21" s="239">
        <v>0</v>
      </c>
      <c r="C21" s="239">
        <v>0</v>
      </c>
      <c r="D21" s="239">
        <v>0</v>
      </c>
      <c r="E21" s="239">
        <v>0</v>
      </c>
      <c r="F21" s="239">
        <v>0</v>
      </c>
      <c r="G21" s="239">
        <v>0</v>
      </c>
      <c r="H21" s="236" t="s">
        <v>683</v>
      </c>
    </row>
    <row r="22" spans="1:8">
      <c r="A22" s="233" t="s">
        <v>384</v>
      </c>
      <c r="B22" s="244">
        <v>323715.71999999997</v>
      </c>
      <c r="C22" s="244">
        <v>4981.83</v>
      </c>
      <c r="D22" s="239">
        <v>328697.55</v>
      </c>
      <c r="E22" s="244">
        <v>188639.24</v>
      </c>
      <c r="F22" s="244">
        <v>188639.24</v>
      </c>
      <c r="G22" s="239">
        <v>140058.31</v>
      </c>
      <c r="H22" s="236" t="s">
        <v>684</v>
      </c>
    </row>
    <row r="23" spans="1:8">
      <c r="A23" s="233" t="s">
        <v>385</v>
      </c>
      <c r="B23" s="239">
        <v>0</v>
      </c>
      <c r="C23" s="239">
        <v>0</v>
      </c>
      <c r="D23" s="239">
        <v>0</v>
      </c>
      <c r="E23" s="239">
        <v>0</v>
      </c>
      <c r="F23" s="239">
        <v>0</v>
      </c>
      <c r="G23" s="239">
        <v>0</v>
      </c>
      <c r="H23" s="236" t="s">
        <v>685</v>
      </c>
    </row>
    <row r="24" spans="1:8">
      <c r="A24" s="233" t="s">
        <v>386</v>
      </c>
      <c r="B24" s="244">
        <v>286574.40000000002</v>
      </c>
      <c r="C24" s="244">
        <v>1910.63</v>
      </c>
      <c r="D24" s="239">
        <v>288485.03000000003</v>
      </c>
      <c r="E24" s="244">
        <v>173855.45</v>
      </c>
      <c r="F24" s="244">
        <v>173855.45</v>
      </c>
      <c r="G24" s="239">
        <v>114629.58000000002</v>
      </c>
      <c r="H24" s="236" t="s">
        <v>686</v>
      </c>
    </row>
    <row r="25" spans="1:8">
      <c r="A25" s="233" t="s">
        <v>387</v>
      </c>
      <c r="B25" s="244">
        <v>2112374</v>
      </c>
      <c r="C25" s="244">
        <v>56500.94</v>
      </c>
      <c r="D25" s="239">
        <v>2168874.94</v>
      </c>
      <c r="E25" s="244">
        <v>1139936.52</v>
      </c>
      <c r="F25" s="244">
        <v>1139936.52</v>
      </c>
      <c r="G25" s="239">
        <v>1028938.4199999999</v>
      </c>
      <c r="H25" s="236" t="s">
        <v>687</v>
      </c>
    </row>
    <row r="26" spans="1:8">
      <c r="A26" s="233" t="s">
        <v>388</v>
      </c>
      <c r="B26" s="239">
        <v>0</v>
      </c>
      <c r="C26" s="239">
        <v>0</v>
      </c>
      <c r="D26" s="239">
        <v>0</v>
      </c>
      <c r="E26" s="239">
        <v>0</v>
      </c>
      <c r="F26" s="239">
        <v>0</v>
      </c>
      <c r="G26" s="239">
        <v>0</v>
      </c>
      <c r="H26" s="236" t="s">
        <v>688</v>
      </c>
    </row>
    <row r="27" spans="1:8">
      <c r="A27" s="231" t="s">
        <v>389</v>
      </c>
      <c r="B27" s="239">
        <v>0</v>
      </c>
      <c r="C27" s="239">
        <v>0</v>
      </c>
      <c r="D27" s="239">
        <v>0</v>
      </c>
      <c r="E27" s="239">
        <v>0</v>
      </c>
      <c r="F27" s="239">
        <v>0</v>
      </c>
      <c r="G27" s="239">
        <v>0</v>
      </c>
      <c r="H27" s="222"/>
    </row>
    <row r="28" spans="1:8">
      <c r="A28" s="235" t="s">
        <v>390</v>
      </c>
      <c r="B28" s="239">
        <v>0</v>
      </c>
      <c r="C28" s="239">
        <v>0</v>
      </c>
      <c r="D28" s="239">
        <v>0</v>
      </c>
      <c r="E28" s="239">
        <v>0</v>
      </c>
      <c r="F28" s="239">
        <v>0</v>
      </c>
      <c r="G28" s="239">
        <v>0</v>
      </c>
      <c r="H28" s="236" t="s">
        <v>689</v>
      </c>
    </row>
    <row r="29" spans="1:8">
      <c r="A29" s="233" t="s">
        <v>391</v>
      </c>
      <c r="B29" s="239">
        <v>0</v>
      </c>
      <c r="C29" s="239">
        <v>0</v>
      </c>
      <c r="D29" s="239">
        <v>0</v>
      </c>
      <c r="E29" s="239">
        <v>0</v>
      </c>
      <c r="F29" s="239">
        <v>0</v>
      </c>
      <c r="G29" s="239">
        <v>0</v>
      </c>
      <c r="H29" s="236" t="s">
        <v>690</v>
      </c>
    </row>
    <row r="30" spans="1:8">
      <c r="A30" s="233" t="s">
        <v>392</v>
      </c>
      <c r="B30" s="239">
        <v>0</v>
      </c>
      <c r="C30" s="239">
        <v>0</v>
      </c>
      <c r="D30" s="239">
        <v>0</v>
      </c>
      <c r="E30" s="239">
        <v>0</v>
      </c>
      <c r="F30" s="239">
        <v>0</v>
      </c>
      <c r="G30" s="239">
        <v>0</v>
      </c>
      <c r="H30" s="236" t="s">
        <v>691</v>
      </c>
    </row>
    <row r="31" spans="1:8">
      <c r="A31" s="233" t="s">
        <v>393</v>
      </c>
      <c r="B31" s="239">
        <v>0</v>
      </c>
      <c r="C31" s="239">
        <v>0</v>
      </c>
      <c r="D31" s="239">
        <v>0</v>
      </c>
      <c r="E31" s="239">
        <v>0</v>
      </c>
      <c r="F31" s="239">
        <v>0</v>
      </c>
      <c r="G31" s="239">
        <v>0</v>
      </c>
      <c r="H31" s="236" t="s">
        <v>692</v>
      </c>
    </row>
    <row r="32" spans="1:8">
      <c r="A32" s="233" t="s">
        <v>394</v>
      </c>
      <c r="B32" s="239">
        <v>0</v>
      </c>
      <c r="C32" s="239">
        <v>0</v>
      </c>
      <c r="D32" s="239">
        <v>0</v>
      </c>
      <c r="E32" s="239">
        <v>0</v>
      </c>
      <c r="F32" s="239">
        <v>0</v>
      </c>
      <c r="G32" s="239">
        <v>0</v>
      </c>
      <c r="H32" s="236" t="s">
        <v>693</v>
      </c>
    </row>
    <row r="33" spans="1:8" ht="14.45" customHeight="1">
      <c r="A33" s="233" t="s">
        <v>395</v>
      </c>
      <c r="B33" s="239">
        <v>0</v>
      </c>
      <c r="C33" s="239">
        <v>0</v>
      </c>
      <c r="D33" s="239">
        <v>0</v>
      </c>
      <c r="E33" s="239">
        <v>0</v>
      </c>
      <c r="F33" s="239">
        <v>0</v>
      </c>
      <c r="G33" s="239">
        <v>0</v>
      </c>
      <c r="H33" s="236" t="s">
        <v>694</v>
      </c>
    </row>
    <row r="34" spans="1:8" ht="14.45" customHeight="1">
      <c r="A34" s="233" t="s">
        <v>396</v>
      </c>
      <c r="B34" s="239">
        <v>0</v>
      </c>
      <c r="C34" s="239">
        <v>0</v>
      </c>
      <c r="D34" s="239">
        <v>0</v>
      </c>
      <c r="E34" s="239">
        <v>0</v>
      </c>
      <c r="F34" s="239">
        <v>0</v>
      </c>
      <c r="G34" s="239">
        <v>0</v>
      </c>
      <c r="H34" s="236" t="s">
        <v>695</v>
      </c>
    </row>
    <row r="35" spans="1:8" ht="14.45" customHeight="1">
      <c r="A35" s="233" t="s">
        <v>397</v>
      </c>
      <c r="B35" s="239">
        <v>0</v>
      </c>
      <c r="C35" s="239">
        <v>0</v>
      </c>
      <c r="D35" s="239">
        <v>0</v>
      </c>
      <c r="E35" s="239">
        <v>0</v>
      </c>
      <c r="F35" s="239">
        <v>0</v>
      </c>
      <c r="G35" s="239">
        <v>0</v>
      </c>
      <c r="H35" s="236" t="s">
        <v>696</v>
      </c>
    </row>
    <row r="36" spans="1:8" ht="14.45" customHeight="1">
      <c r="A36" s="233" t="s">
        <v>398</v>
      </c>
      <c r="B36" s="239">
        <v>0</v>
      </c>
      <c r="C36" s="239">
        <v>0</v>
      </c>
      <c r="D36" s="239">
        <v>0</v>
      </c>
      <c r="E36" s="239">
        <v>0</v>
      </c>
      <c r="F36" s="239">
        <v>0</v>
      </c>
      <c r="G36" s="239">
        <v>0</v>
      </c>
      <c r="H36" s="236" t="s">
        <v>697</v>
      </c>
    </row>
    <row r="37" spans="1:8" ht="14.45" customHeight="1">
      <c r="A37" s="234" t="s">
        <v>399</v>
      </c>
      <c r="B37" s="239">
        <v>0</v>
      </c>
      <c r="C37" s="239">
        <v>0</v>
      </c>
      <c r="D37" s="239">
        <v>0</v>
      </c>
      <c r="E37" s="239">
        <v>0</v>
      </c>
      <c r="F37" s="239">
        <v>0</v>
      </c>
      <c r="G37" s="239">
        <v>0</v>
      </c>
      <c r="H37" s="222"/>
    </row>
    <row r="38" spans="1:8">
      <c r="A38" s="235" t="s">
        <v>400</v>
      </c>
      <c r="B38" s="239">
        <v>0</v>
      </c>
      <c r="C38" s="239">
        <v>0</v>
      </c>
      <c r="D38" s="239">
        <v>0</v>
      </c>
      <c r="E38" s="239">
        <v>0</v>
      </c>
      <c r="F38" s="239">
        <v>0</v>
      </c>
      <c r="G38" s="239">
        <v>0</v>
      </c>
      <c r="H38" s="236" t="s">
        <v>698</v>
      </c>
    </row>
    <row r="39" spans="1:8" ht="30">
      <c r="A39" s="235" t="s">
        <v>401</v>
      </c>
      <c r="B39" s="239">
        <v>0</v>
      </c>
      <c r="C39" s="239">
        <v>0</v>
      </c>
      <c r="D39" s="239">
        <v>0</v>
      </c>
      <c r="E39" s="239">
        <v>0</v>
      </c>
      <c r="F39" s="239">
        <v>0</v>
      </c>
      <c r="G39" s="239">
        <v>0</v>
      </c>
      <c r="H39" s="236" t="s">
        <v>699</v>
      </c>
    </row>
    <row r="40" spans="1:8">
      <c r="A40" s="235" t="s">
        <v>402</v>
      </c>
      <c r="B40" s="239">
        <v>0</v>
      </c>
      <c r="C40" s="239">
        <v>0</v>
      </c>
      <c r="D40" s="239">
        <v>0</v>
      </c>
      <c r="E40" s="239">
        <v>0</v>
      </c>
      <c r="F40" s="239">
        <v>0</v>
      </c>
      <c r="G40" s="239">
        <v>0</v>
      </c>
      <c r="H40" s="236" t="s">
        <v>700</v>
      </c>
    </row>
    <row r="41" spans="1:8">
      <c r="A41" s="235" t="s">
        <v>403</v>
      </c>
      <c r="B41" s="239">
        <v>0</v>
      </c>
      <c r="C41" s="239">
        <v>0</v>
      </c>
      <c r="D41" s="239">
        <v>0</v>
      </c>
      <c r="E41" s="239">
        <v>0</v>
      </c>
      <c r="F41" s="239">
        <v>0</v>
      </c>
      <c r="G41" s="239">
        <v>0</v>
      </c>
      <c r="H41" s="236" t="s">
        <v>701</v>
      </c>
    </row>
    <row r="42" spans="1:8">
      <c r="A42" s="235"/>
      <c r="B42" s="239"/>
      <c r="C42" s="239"/>
      <c r="D42" s="239"/>
      <c r="E42" s="239"/>
      <c r="F42" s="239"/>
      <c r="G42" s="239"/>
      <c r="H42" s="222"/>
    </row>
    <row r="43" spans="1:8">
      <c r="A43" s="243" t="s">
        <v>404</v>
      </c>
      <c r="B43" s="240">
        <v>7480000</v>
      </c>
      <c r="C43" s="240">
        <v>0</v>
      </c>
      <c r="D43" s="240">
        <v>7480000</v>
      </c>
      <c r="E43" s="240">
        <v>0</v>
      </c>
      <c r="F43" s="240">
        <v>0</v>
      </c>
      <c r="G43" s="240">
        <v>7480000</v>
      </c>
      <c r="H43" s="222"/>
    </row>
    <row r="44" spans="1:8">
      <c r="A44" s="231" t="s">
        <v>372</v>
      </c>
      <c r="B44" s="239">
        <v>3306718.5</v>
      </c>
      <c r="C44" s="239">
        <v>-29012.240000000002</v>
      </c>
      <c r="D44" s="239">
        <v>3277706.26</v>
      </c>
      <c r="E44" s="239">
        <v>0</v>
      </c>
      <c r="F44" s="239">
        <v>0</v>
      </c>
      <c r="G44" s="239">
        <v>3277706.26</v>
      </c>
      <c r="H44" s="222"/>
    </row>
    <row r="45" spans="1:8">
      <c r="A45" s="235" t="s">
        <v>373</v>
      </c>
      <c r="B45" s="239">
        <v>0</v>
      </c>
      <c r="C45" s="239">
        <v>0</v>
      </c>
      <c r="D45" s="239">
        <v>0</v>
      </c>
      <c r="E45" s="239">
        <v>0</v>
      </c>
      <c r="F45" s="239">
        <v>0</v>
      </c>
      <c r="G45" s="239">
        <v>0</v>
      </c>
      <c r="H45" s="236" t="s">
        <v>702</v>
      </c>
    </row>
    <row r="46" spans="1:8">
      <c r="A46" s="235" t="s">
        <v>374</v>
      </c>
      <c r="B46" s="239">
        <v>0</v>
      </c>
      <c r="C46" s="239">
        <v>0</v>
      </c>
      <c r="D46" s="239">
        <v>0</v>
      </c>
      <c r="E46" s="239">
        <v>0</v>
      </c>
      <c r="F46" s="239">
        <v>0</v>
      </c>
      <c r="G46" s="239">
        <v>0</v>
      </c>
      <c r="H46" s="236" t="s">
        <v>703</v>
      </c>
    </row>
    <row r="47" spans="1:8">
      <c r="A47" s="235" t="s">
        <v>375</v>
      </c>
      <c r="B47" s="239">
        <v>0</v>
      </c>
      <c r="C47" s="239">
        <v>0</v>
      </c>
      <c r="D47" s="239">
        <v>0</v>
      </c>
      <c r="E47" s="239">
        <v>0</v>
      </c>
      <c r="F47" s="239">
        <v>0</v>
      </c>
      <c r="G47" s="239">
        <v>0</v>
      </c>
      <c r="H47" s="236" t="s">
        <v>704</v>
      </c>
    </row>
    <row r="48" spans="1:8">
      <c r="A48" s="235" t="s">
        <v>376</v>
      </c>
      <c r="B48" s="239">
        <v>0</v>
      </c>
      <c r="C48" s="239">
        <v>0</v>
      </c>
      <c r="D48" s="239">
        <v>0</v>
      </c>
      <c r="E48" s="239">
        <v>0</v>
      </c>
      <c r="F48" s="239">
        <v>0</v>
      </c>
      <c r="G48" s="239">
        <v>0</v>
      </c>
      <c r="H48" s="236" t="s">
        <v>705</v>
      </c>
    </row>
    <row r="49" spans="1:8">
      <c r="A49" s="235" t="s">
        <v>377</v>
      </c>
      <c r="B49" s="244">
        <v>3306718.5</v>
      </c>
      <c r="C49" s="244">
        <v>-29012.240000000002</v>
      </c>
      <c r="D49" s="239">
        <v>3277706.26</v>
      </c>
      <c r="E49" s="244">
        <v>0</v>
      </c>
      <c r="F49" s="244">
        <v>0</v>
      </c>
      <c r="G49" s="239">
        <v>3277706.26</v>
      </c>
      <c r="H49" s="236" t="s">
        <v>706</v>
      </c>
    </row>
    <row r="50" spans="1:8">
      <c r="A50" s="235" t="s">
        <v>378</v>
      </c>
      <c r="B50" s="239">
        <v>0</v>
      </c>
      <c r="C50" s="239">
        <v>0</v>
      </c>
      <c r="D50" s="239">
        <v>0</v>
      </c>
      <c r="E50" s="239">
        <v>0</v>
      </c>
      <c r="F50" s="239">
        <v>0</v>
      </c>
      <c r="G50" s="239">
        <v>0</v>
      </c>
      <c r="H50" s="236" t="s">
        <v>707</v>
      </c>
    </row>
    <row r="51" spans="1:8">
      <c r="A51" s="235" t="s">
        <v>379</v>
      </c>
      <c r="B51" s="239">
        <v>0</v>
      </c>
      <c r="C51" s="239">
        <v>0</v>
      </c>
      <c r="D51" s="239">
        <v>0</v>
      </c>
      <c r="E51" s="239">
        <v>0</v>
      </c>
      <c r="F51" s="239">
        <v>0</v>
      </c>
      <c r="G51" s="239">
        <v>0</v>
      </c>
      <c r="H51" s="236" t="s">
        <v>708</v>
      </c>
    </row>
    <row r="52" spans="1:8">
      <c r="A52" s="235" t="s">
        <v>380</v>
      </c>
      <c r="B52" s="239">
        <v>0</v>
      </c>
      <c r="C52" s="239">
        <v>0</v>
      </c>
      <c r="D52" s="239">
        <v>0</v>
      </c>
      <c r="E52" s="239">
        <v>0</v>
      </c>
      <c r="F52" s="239">
        <v>0</v>
      </c>
      <c r="G52" s="239">
        <v>0</v>
      </c>
      <c r="H52" s="236" t="s">
        <v>709</v>
      </c>
    </row>
    <row r="53" spans="1:8">
      <c r="A53" s="231" t="s">
        <v>381</v>
      </c>
      <c r="B53" s="239">
        <v>4173281.5</v>
      </c>
      <c r="C53" s="239">
        <v>29012.240000000002</v>
      </c>
      <c r="D53" s="239">
        <v>4202293.74</v>
      </c>
      <c r="E53" s="239">
        <v>0</v>
      </c>
      <c r="F53" s="239">
        <v>0</v>
      </c>
      <c r="G53" s="239">
        <v>4202293.74</v>
      </c>
      <c r="H53" s="222"/>
    </row>
    <row r="54" spans="1:8">
      <c r="A54" s="235" t="s">
        <v>382</v>
      </c>
      <c r="B54" s="239">
        <v>0</v>
      </c>
      <c r="C54" s="239">
        <v>0</v>
      </c>
      <c r="D54" s="239">
        <v>0</v>
      </c>
      <c r="E54" s="239">
        <v>0</v>
      </c>
      <c r="F54" s="239">
        <v>0</v>
      </c>
      <c r="G54" s="239">
        <v>0</v>
      </c>
      <c r="H54" s="236" t="s">
        <v>710</v>
      </c>
    </row>
    <row r="55" spans="1:8">
      <c r="A55" s="235" t="s">
        <v>383</v>
      </c>
      <c r="B55" s="239">
        <v>0</v>
      </c>
      <c r="C55" s="239">
        <v>0</v>
      </c>
      <c r="D55" s="239">
        <v>0</v>
      </c>
      <c r="E55" s="239">
        <v>0</v>
      </c>
      <c r="F55" s="239">
        <v>0</v>
      </c>
      <c r="G55" s="239">
        <v>0</v>
      </c>
      <c r="H55" s="236" t="s">
        <v>711</v>
      </c>
    </row>
    <row r="56" spans="1:8">
      <c r="A56" s="235" t="s">
        <v>384</v>
      </c>
      <c r="B56" s="244">
        <v>568045.34</v>
      </c>
      <c r="C56" s="244">
        <v>0</v>
      </c>
      <c r="D56" s="239">
        <v>568045.34</v>
      </c>
      <c r="E56" s="244">
        <v>0</v>
      </c>
      <c r="F56" s="244">
        <v>0</v>
      </c>
      <c r="G56" s="239">
        <v>568045.34</v>
      </c>
      <c r="H56" s="236" t="s">
        <v>712</v>
      </c>
    </row>
    <row r="57" spans="1:8">
      <c r="A57" s="230" t="s">
        <v>385</v>
      </c>
      <c r="B57" s="239">
        <v>0</v>
      </c>
      <c r="C57" s="239">
        <v>0</v>
      </c>
      <c r="D57" s="239">
        <v>0</v>
      </c>
      <c r="E57" s="239">
        <v>0</v>
      </c>
      <c r="F57" s="239">
        <v>0</v>
      </c>
      <c r="G57" s="239">
        <v>0</v>
      </c>
      <c r="H57" s="236" t="s">
        <v>713</v>
      </c>
    </row>
    <row r="58" spans="1:8">
      <c r="A58" s="235" t="s">
        <v>386</v>
      </c>
      <c r="B58" s="244">
        <v>498639.46</v>
      </c>
      <c r="C58" s="244">
        <v>0</v>
      </c>
      <c r="D58" s="239">
        <v>498639.46</v>
      </c>
      <c r="E58" s="244">
        <v>0</v>
      </c>
      <c r="F58" s="244">
        <v>0</v>
      </c>
      <c r="G58" s="239">
        <v>498639.46</v>
      </c>
      <c r="H58" s="236" t="s">
        <v>714</v>
      </c>
    </row>
    <row r="59" spans="1:8">
      <c r="A59" s="235" t="s">
        <v>387</v>
      </c>
      <c r="B59" s="244">
        <v>3106596.7</v>
      </c>
      <c r="C59" s="244">
        <v>29012.240000000002</v>
      </c>
      <c r="D59" s="239">
        <v>3135608.9400000004</v>
      </c>
      <c r="E59" s="244">
        <v>0</v>
      </c>
      <c r="F59" s="244">
        <v>0</v>
      </c>
      <c r="G59" s="239">
        <v>3135608.9400000004</v>
      </c>
      <c r="H59" s="236" t="s">
        <v>715</v>
      </c>
    </row>
    <row r="60" spans="1:8">
      <c r="A60" s="235" t="s">
        <v>388</v>
      </c>
      <c r="B60" s="239">
        <v>0</v>
      </c>
      <c r="C60" s="239">
        <v>0</v>
      </c>
      <c r="D60" s="239">
        <v>0</v>
      </c>
      <c r="E60" s="239">
        <v>0</v>
      </c>
      <c r="F60" s="239">
        <v>0</v>
      </c>
      <c r="G60" s="239">
        <v>0</v>
      </c>
      <c r="H60" s="236" t="s">
        <v>716</v>
      </c>
    </row>
    <row r="61" spans="1:8">
      <c r="A61" s="231" t="s">
        <v>389</v>
      </c>
      <c r="B61" s="239">
        <v>0</v>
      </c>
      <c r="C61" s="239">
        <v>0</v>
      </c>
      <c r="D61" s="239">
        <v>0</v>
      </c>
      <c r="E61" s="239">
        <v>0</v>
      </c>
      <c r="F61" s="239">
        <v>0</v>
      </c>
      <c r="G61" s="239">
        <v>0</v>
      </c>
      <c r="H61" s="222"/>
    </row>
    <row r="62" spans="1:8">
      <c r="A62" s="235" t="s">
        <v>390</v>
      </c>
      <c r="B62" s="239">
        <v>0</v>
      </c>
      <c r="C62" s="239">
        <v>0</v>
      </c>
      <c r="D62" s="239">
        <v>0</v>
      </c>
      <c r="E62" s="239">
        <v>0</v>
      </c>
      <c r="F62" s="239">
        <v>0</v>
      </c>
      <c r="G62" s="239">
        <v>0</v>
      </c>
      <c r="H62" s="236" t="s">
        <v>717</v>
      </c>
    </row>
    <row r="63" spans="1:8">
      <c r="A63" s="235" t="s">
        <v>391</v>
      </c>
      <c r="B63" s="239">
        <v>0</v>
      </c>
      <c r="C63" s="239">
        <v>0</v>
      </c>
      <c r="D63" s="239">
        <v>0</v>
      </c>
      <c r="E63" s="239">
        <v>0</v>
      </c>
      <c r="F63" s="239">
        <v>0</v>
      </c>
      <c r="G63" s="239">
        <v>0</v>
      </c>
      <c r="H63" s="236" t="s">
        <v>718</v>
      </c>
    </row>
    <row r="64" spans="1:8">
      <c r="A64" s="235" t="s">
        <v>392</v>
      </c>
      <c r="B64" s="239">
        <v>0</v>
      </c>
      <c r="C64" s="239">
        <v>0</v>
      </c>
      <c r="D64" s="239">
        <v>0</v>
      </c>
      <c r="E64" s="239">
        <v>0</v>
      </c>
      <c r="F64" s="239">
        <v>0</v>
      </c>
      <c r="G64" s="239">
        <v>0</v>
      </c>
      <c r="H64" s="236" t="s">
        <v>719</v>
      </c>
    </row>
    <row r="65" spans="1:8">
      <c r="A65" s="235" t="s">
        <v>393</v>
      </c>
      <c r="B65" s="239">
        <v>0</v>
      </c>
      <c r="C65" s="239">
        <v>0</v>
      </c>
      <c r="D65" s="239">
        <v>0</v>
      </c>
      <c r="E65" s="239">
        <v>0</v>
      </c>
      <c r="F65" s="239">
        <v>0</v>
      </c>
      <c r="G65" s="239">
        <v>0</v>
      </c>
      <c r="H65" s="236" t="s">
        <v>720</v>
      </c>
    </row>
    <row r="66" spans="1:8">
      <c r="A66" s="235" t="s">
        <v>394</v>
      </c>
      <c r="B66" s="239">
        <v>0</v>
      </c>
      <c r="C66" s="239">
        <v>0</v>
      </c>
      <c r="D66" s="239">
        <v>0</v>
      </c>
      <c r="E66" s="239">
        <v>0</v>
      </c>
      <c r="F66" s="239">
        <v>0</v>
      </c>
      <c r="G66" s="239">
        <v>0</v>
      </c>
      <c r="H66" s="236" t="s">
        <v>721</v>
      </c>
    </row>
    <row r="67" spans="1:8">
      <c r="A67" s="235" t="s">
        <v>395</v>
      </c>
      <c r="B67" s="239">
        <v>0</v>
      </c>
      <c r="C67" s="239">
        <v>0</v>
      </c>
      <c r="D67" s="239">
        <v>0</v>
      </c>
      <c r="E67" s="239">
        <v>0</v>
      </c>
      <c r="F67" s="239">
        <v>0</v>
      </c>
      <c r="G67" s="239">
        <v>0</v>
      </c>
      <c r="H67" s="236" t="s">
        <v>722</v>
      </c>
    </row>
    <row r="68" spans="1:8">
      <c r="A68" s="235" t="s">
        <v>396</v>
      </c>
      <c r="B68" s="239">
        <v>0</v>
      </c>
      <c r="C68" s="239">
        <v>0</v>
      </c>
      <c r="D68" s="239">
        <v>0</v>
      </c>
      <c r="E68" s="239">
        <v>0</v>
      </c>
      <c r="F68" s="239">
        <v>0</v>
      </c>
      <c r="G68" s="239">
        <v>0</v>
      </c>
      <c r="H68" s="236" t="s">
        <v>723</v>
      </c>
    </row>
    <row r="69" spans="1:8">
      <c r="A69" s="235" t="s">
        <v>397</v>
      </c>
      <c r="B69" s="239">
        <v>0</v>
      </c>
      <c r="C69" s="239">
        <v>0</v>
      </c>
      <c r="D69" s="239">
        <v>0</v>
      </c>
      <c r="E69" s="239">
        <v>0</v>
      </c>
      <c r="F69" s="239">
        <v>0</v>
      </c>
      <c r="G69" s="239">
        <v>0</v>
      </c>
      <c r="H69" s="236" t="s">
        <v>724</v>
      </c>
    </row>
    <row r="70" spans="1:8">
      <c r="A70" s="235" t="s">
        <v>398</v>
      </c>
      <c r="B70" s="239">
        <v>0</v>
      </c>
      <c r="C70" s="239">
        <v>0</v>
      </c>
      <c r="D70" s="239">
        <v>0</v>
      </c>
      <c r="E70" s="239">
        <v>0</v>
      </c>
      <c r="F70" s="239">
        <v>0</v>
      </c>
      <c r="G70" s="239">
        <v>0</v>
      </c>
      <c r="H70" s="236" t="s">
        <v>725</v>
      </c>
    </row>
    <row r="71" spans="1:8">
      <c r="A71" s="234" t="s">
        <v>399</v>
      </c>
      <c r="B71" s="241">
        <v>0</v>
      </c>
      <c r="C71" s="241">
        <v>0</v>
      </c>
      <c r="D71" s="241">
        <v>0</v>
      </c>
      <c r="E71" s="241">
        <v>0</v>
      </c>
      <c r="F71" s="241">
        <v>0</v>
      </c>
      <c r="G71" s="241">
        <v>0</v>
      </c>
      <c r="H71" s="222"/>
    </row>
    <row r="72" spans="1:8">
      <c r="A72" s="235" t="s">
        <v>400</v>
      </c>
      <c r="B72" s="239">
        <v>0</v>
      </c>
      <c r="C72" s="239">
        <v>0</v>
      </c>
      <c r="D72" s="239">
        <v>0</v>
      </c>
      <c r="E72" s="239">
        <v>0</v>
      </c>
      <c r="F72" s="239">
        <v>0</v>
      </c>
      <c r="G72" s="239">
        <v>0</v>
      </c>
      <c r="H72" s="236" t="s">
        <v>726</v>
      </c>
    </row>
    <row r="73" spans="1:8" ht="30">
      <c r="A73" s="235" t="s">
        <v>401</v>
      </c>
      <c r="B73" s="239">
        <v>0</v>
      </c>
      <c r="C73" s="239">
        <v>0</v>
      </c>
      <c r="D73" s="239">
        <v>0</v>
      </c>
      <c r="E73" s="239">
        <v>0</v>
      </c>
      <c r="F73" s="239">
        <v>0</v>
      </c>
      <c r="G73" s="239">
        <v>0</v>
      </c>
      <c r="H73" s="236" t="s">
        <v>727</v>
      </c>
    </row>
    <row r="74" spans="1:8">
      <c r="A74" s="235" t="s">
        <v>402</v>
      </c>
      <c r="B74" s="239">
        <v>0</v>
      </c>
      <c r="C74" s="239">
        <v>0</v>
      </c>
      <c r="D74" s="239">
        <v>0</v>
      </c>
      <c r="E74" s="239">
        <v>0</v>
      </c>
      <c r="F74" s="239">
        <v>0</v>
      </c>
      <c r="G74" s="239">
        <v>0</v>
      </c>
      <c r="H74" s="236" t="s">
        <v>728</v>
      </c>
    </row>
    <row r="75" spans="1:8">
      <c r="A75" s="235" t="s">
        <v>403</v>
      </c>
      <c r="B75" s="239">
        <v>0</v>
      </c>
      <c r="C75" s="239">
        <v>0</v>
      </c>
      <c r="D75" s="239">
        <v>0</v>
      </c>
      <c r="E75" s="239">
        <v>0</v>
      </c>
      <c r="F75" s="239">
        <v>0</v>
      </c>
      <c r="G75" s="239">
        <v>0</v>
      </c>
      <c r="H75" s="236" t="s">
        <v>729</v>
      </c>
    </row>
    <row r="76" spans="1:8">
      <c r="A76" s="232"/>
      <c r="B76" s="242"/>
      <c r="C76" s="242"/>
      <c r="D76" s="242"/>
      <c r="E76" s="242"/>
      <c r="F76" s="242"/>
      <c r="G76" s="242"/>
      <c r="H76" s="222"/>
    </row>
    <row r="77" spans="1:8">
      <c r="A77" s="225" t="s">
        <v>363</v>
      </c>
      <c r="B77" s="240">
        <v>13857955.52</v>
      </c>
      <c r="C77" s="240">
        <v>566206.68000000005</v>
      </c>
      <c r="D77" s="240">
        <v>14424162.199999999</v>
      </c>
      <c r="E77" s="240">
        <v>3446744.25</v>
      </c>
      <c r="F77" s="240">
        <v>3446744.25</v>
      </c>
      <c r="G77" s="240">
        <v>10977417.949999999</v>
      </c>
      <c r="H77" s="222"/>
    </row>
    <row r="78" spans="1:8">
      <c r="A78" s="226"/>
      <c r="B78" s="237"/>
      <c r="C78" s="237"/>
      <c r="D78" s="237"/>
      <c r="E78" s="237"/>
      <c r="F78" s="237"/>
      <c r="G78" s="237"/>
      <c r="H78" s="227"/>
    </row>
    <row r="79" spans="1:8">
      <c r="A79" s="222" t="s">
        <v>519</v>
      </c>
      <c r="B79" s="222"/>
      <c r="C79" s="222"/>
      <c r="D79" s="222"/>
      <c r="E79" s="222"/>
      <c r="F79" s="222"/>
      <c r="G79" s="222"/>
      <c r="H79" s="22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5"/>
  <sheetViews>
    <sheetView showGridLines="0" zoomScale="75" zoomScaleNormal="75" workbookViewId="0">
      <selection activeCell="A4" sqref="A4"/>
    </sheetView>
    <sheetView workbookViewId="1">
      <selection activeCell="C24" sqref="C24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>
      <c r="A1" s="260" t="s">
        <v>405</v>
      </c>
      <c r="B1" s="261"/>
      <c r="C1" s="261"/>
      <c r="D1" s="261"/>
      <c r="E1" s="261"/>
      <c r="F1" s="261"/>
      <c r="G1" s="261"/>
    </row>
    <row r="2" spans="1:7">
      <c r="A2" s="270"/>
      <c r="B2" s="271"/>
      <c r="C2" s="271" t="s">
        <v>517</v>
      </c>
      <c r="D2" s="271"/>
      <c r="E2" s="271"/>
      <c r="F2" s="271"/>
      <c r="G2" s="272"/>
    </row>
    <row r="3" spans="1:7">
      <c r="A3" s="273"/>
      <c r="B3" s="274"/>
      <c r="C3" s="273" t="s">
        <v>281</v>
      </c>
      <c r="D3" s="274"/>
      <c r="E3" s="274"/>
      <c r="F3" s="274"/>
      <c r="G3" s="275"/>
    </row>
    <row r="4" spans="1:7">
      <c r="A4" s="273"/>
      <c r="B4" s="274"/>
      <c r="C4" s="273" t="s">
        <v>406</v>
      </c>
      <c r="D4" s="274"/>
      <c r="E4" s="274"/>
      <c r="F4" s="274"/>
      <c r="G4" s="275"/>
    </row>
    <row r="5" spans="1:7">
      <c r="A5" s="273"/>
      <c r="B5" s="274"/>
      <c r="C5" s="273" t="s">
        <v>520</v>
      </c>
      <c r="D5" s="274"/>
      <c r="E5" s="274"/>
      <c r="F5" s="274"/>
      <c r="G5" s="275"/>
    </row>
    <row r="6" spans="1:7">
      <c r="A6" s="266"/>
      <c r="B6" s="267"/>
      <c r="C6" s="266" t="s">
        <v>2</v>
      </c>
      <c r="D6" s="267"/>
      <c r="E6" s="267"/>
      <c r="F6" s="267"/>
      <c r="G6" s="268"/>
    </row>
    <row r="7" spans="1:7">
      <c r="A7" s="269" t="s">
        <v>5</v>
      </c>
      <c r="B7" s="246" t="s">
        <v>283</v>
      </c>
      <c r="C7" s="246"/>
      <c r="D7" s="246"/>
      <c r="E7" s="246"/>
      <c r="F7" s="246"/>
      <c r="G7" s="246" t="s">
        <v>284</v>
      </c>
    </row>
    <row r="8" spans="1:7" ht="30">
      <c r="A8" s="265"/>
      <c r="B8" s="246" t="s">
        <v>189</v>
      </c>
      <c r="C8" s="255" t="s">
        <v>370</v>
      </c>
      <c r="D8" s="255" t="s">
        <v>216</v>
      </c>
      <c r="E8" s="255" t="s">
        <v>174</v>
      </c>
      <c r="F8" s="255" t="s">
        <v>190</v>
      </c>
      <c r="G8" s="255"/>
    </row>
    <row r="9" spans="1:7" ht="15.75" customHeight="1">
      <c r="A9" s="248" t="s">
        <v>407</v>
      </c>
      <c r="B9" s="257">
        <v>3686242.11</v>
      </c>
      <c r="C9" s="257">
        <v>76228.070000000007</v>
      </c>
      <c r="D9" s="257">
        <v>3762470.1799999997</v>
      </c>
      <c r="E9" s="257">
        <v>2234286.77</v>
      </c>
      <c r="F9" s="257">
        <v>2234286.77</v>
      </c>
      <c r="G9" s="257">
        <v>1528183.4099999997</v>
      </c>
    </row>
    <row r="10" spans="1:7">
      <c r="A10" s="250" t="s">
        <v>408</v>
      </c>
      <c r="B10" s="276">
        <v>3686242.11</v>
      </c>
      <c r="C10" s="276">
        <v>76228.070000000007</v>
      </c>
      <c r="D10" s="258">
        <v>3762470.1799999997</v>
      </c>
      <c r="E10" s="276">
        <v>2234286.77</v>
      </c>
      <c r="F10" s="276">
        <v>2234286.77</v>
      </c>
      <c r="G10" s="258">
        <v>1528183.4099999997</v>
      </c>
    </row>
    <row r="11" spans="1:7" ht="15.75" customHeight="1">
      <c r="A11" s="250" t="s">
        <v>409</v>
      </c>
      <c r="B11" s="258">
        <v>0</v>
      </c>
      <c r="C11" s="258">
        <v>0</v>
      </c>
      <c r="D11" s="258">
        <v>0</v>
      </c>
      <c r="E11" s="258">
        <v>0</v>
      </c>
      <c r="F11" s="258">
        <v>0</v>
      </c>
      <c r="G11" s="258">
        <v>0</v>
      </c>
    </row>
    <row r="12" spans="1:7">
      <c r="A12" s="250" t="s">
        <v>410</v>
      </c>
      <c r="B12" s="258">
        <v>0</v>
      </c>
      <c r="C12" s="258">
        <v>0</v>
      </c>
      <c r="D12" s="258">
        <v>0</v>
      </c>
      <c r="E12" s="258">
        <v>0</v>
      </c>
      <c r="F12" s="258">
        <v>0</v>
      </c>
      <c r="G12" s="258">
        <v>0</v>
      </c>
    </row>
    <row r="13" spans="1:7">
      <c r="A13" s="252" t="s">
        <v>411</v>
      </c>
      <c r="B13" s="258">
        <v>0</v>
      </c>
      <c r="C13" s="258">
        <v>0</v>
      </c>
      <c r="D13" s="258">
        <v>0</v>
      </c>
      <c r="E13" s="258">
        <v>0</v>
      </c>
      <c r="F13" s="258">
        <v>0</v>
      </c>
      <c r="G13" s="258">
        <v>0</v>
      </c>
    </row>
    <row r="14" spans="1:7">
      <c r="A14" s="252" t="s">
        <v>412</v>
      </c>
      <c r="B14" s="258">
        <v>0</v>
      </c>
      <c r="C14" s="258">
        <v>0</v>
      </c>
      <c r="D14" s="258">
        <v>0</v>
      </c>
      <c r="E14" s="258">
        <v>0</v>
      </c>
      <c r="F14" s="258">
        <v>0</v>
      </c>
      <c r="G14" s="258">
        <v>0</v>
      </c>
    </row>
    <row r="15" spans="1:7">
      <c r="A15" s="250" t="s">
        <v>413</v>
      </c>
      <c r="B15" s="258">
        <v>0</v>
      </c>
      <c r="C15" s="258">
        <v>0</v>
      </c>
      <c r="D15" s="258">
        <v>0</v>
      </c>
      <c r="E15" s="258">
        <v>0</v>
      </c>
      <c r="F15" s="258">
        <v>0</v>
      </c>
      <c r="G15" s="258">
        <v>0</v>
      </c>
    </row>
    <row r="16" spans="1:7" ht="30">
      <c r="A16" s="253" t="s">
        <v>414</v>
      </c>
      <c r="B16" s="258">
        <v>0</v>
      </c>
      <c r="C16" s="258">
        <v>0</v>
      </c>
      <c r="D16" s="258">
        <v>0</v>
      </c>
      <c r="E16" s="258">
        <v>0</v>
      </c>
      <c r="F16" s="258">
        <v>0</v>
      </c>
      <c r="G16" s="258">
        <v>0</v>
      </c>
    </row>
    <row r="17" spans="1:7">
      <c r="A17" s="252" t="s">
        <v>415</v>
      </c>
      <c r="B17" s="258">
        <v>0</v>
      </c>
      <c r="C17" s="258">
        <v>0</v>
      </c>
      <c r="D17" s="258">
        <v>0</v>
      </c>
      <c r="E17" s="258">
        <v>0</v>
      </c>
      <c r="F17" s="258">
        <v>0</v>
      </c>
      <c r="G17" s="258">
        <v>0</v>
      </c>
    </row>
    <row r="18" spans="1:7">
      <c r="A18" s="252" t="s">
        <v>416</v>
      </c>
      <c r="B18" s="258">
        <v>0</v>
      </c>
      <c r="C18" s="258">
        <v>0</v>
      </c>
      <c r="D18" s="258">
        <v>0</v>
      </c>
      <c r="E18" s="258">
        <v>0</v>
      </c>
      <c r="F18" s="258">
        <v>0</v>
      </c>
      <c r="G18" s="258">
        <v>0</v>
      </c>
    </row>
    <row r="19" spans="1:7">
      <c r="A19" s="250" t="s">
        <v>417</v>
      </c>
      <c r="B19" s="258">
        <v>0</v>
      </c>
      <c r="C19" s="258">
        <v>0</v>
      </c>
      <c r="D19" s="258">
        <v>0</v>
      </c>
      <c r="E19" s="258">
        <v>0</v>
      </c>
      <c r="F19" s="258">
        <v>0</v>
      </c>
      <c r="G19" s="258">
        <v>0</v>
      </c>
    </row>
    <row r="20" spans="1:7">
      <c r="A20" s="251"/>
      <c r="B20" s="259"/>
      <c r="C20" s="259"/>
      <c r="D20" s="259"/>
      <c r="E20" s="259"/>
      <c r="F20" s="259"/>
      <c r="G20" s="259"/>
    </row>
    <row r="21" spans="1:7">
      <c r="A21" s="254" t="s">
        <v>418</v>
      </c>
      <c r="B21" s="257">
        <v>6346225.25</v>
      </c>
      <c r="C21" s="257">
        <v>55773.61</v>
      </c>
      <c r="D21" s="257">
        <v>6401998.8600000003</v>
      </c>
      <c r="E21" s="257">
        <v>0</v>
      </c>
      <c r="F21" s="257">
        <v>0</v>
      </c>
      <c r="G21" s="257">
        <v>6401998.8600000003</v>
      </c>
    </row>
    <row r="22" spans="1:7">
      <c r="A22" s="250" t="s">
        <v>408</v>
      </c>
      <c r="B22" s="276">
        <v>6346225.25</v>
      </c>
      <c r="C22" s="276">
        <v>55773.61</v>
      </c>
      <c r="D22" s="258">
        <v>6401998.8600000003</v>
      </c>
      <c r="E22" s="276">
        <v>0</v>
      </c>
      <c r="F22" s="276">
        <v>0</v>
      </c>
      <c r="G22" s="258">
        <v>6401998.8600000003</v>
      </c>
    </row>
    <row r="23" spans="1:7">
      <c r="A23" s="250" t="s">
        <v>409</v>
      </c>
      <c r="B23" s="258">
        <v>0</v>
      </c>
      <c r="C23" s="258">
        <v>0</v>
      </c>
      <c r="D23" s="258">
        <v>0</v>
      </c>
      <c r="E23" s="258">
        <v>0</v>
      </c>
      <c r="F23" s="258">
        <v>0</v>
      </c>
      <c r="G23" s="258">
        <v>0</v>
      </c>
    </row>
    <row r="24" spans="1:7">
      <c r="A24" s="250" t="s">
        <v>410</v>
      </c>
      <c r="B24" s="258">
        <v>0</v>
      </c>
      <c r="C24" s="258">
        <v>0</v>
      </c>
      <c r="D24" s="258">
        <v>0</v>
      </c>
      <c r="E24" s="258">
        <v>0</v>
      </c>
      <c r="F24" s="258">
        <v>0</v>
      </c>
      <c r="G24" s="258">
        <v>0</v>
      </c>
    </row>
    <row r="25" spans="1:7">
      <c r="A25" s="252" t="s">
        <v>411</v>
      </c>
      <c r="B25" s="258">
        <v>0</v>
      </c>
      <c r="C25" s="258">
        <v>0</v>
      </c>
      <c r="D25" s="258">
        <v>0</v>
      </c>
      <c r="E25" s="258">
        <v>0</v>
      </c>
      <c r="F25" s="258">
        <v>0</v>
      </c>
      <c r="G25" s="258">
        <v>0</v>
      </c>
    </row>
    <row r="26" spans="1:7">
      <c r="A26" s="252" t="s">
        <v>412</v>
      </c>
      <c r="B26" s="258">
        <v>0</v>
      </c>
      <c r="C26" s="258">
        <v>0</v>
      </c>
      <c r="D26" s="258">
        <v>0</v>
      </c>
      <c r="E26" s="258">
        <v>0</v>
      </c>
      <c r="F26" s="258">
        <v>0</v>
      </c>
      <c r="G26" s="258">
        <v>0</v>
      </c>
    </row>
    <row r="27" spans="1:7">
      <c r="A27" s="250" t="s">
        <v>413</v>
      </c>
      <c r="B27" s="258">
        <v>0</v>
      </c>
      <c r="C27" s="258">
        <v>0</v>
      </c>
      <c r="D27" s="258">
        <v>0</v>
      </c>
      <c r="E27" s="258">
        <v>0</v>
      </c>
      <c r="F27" s="258">
        <v>0</v>
      </c>
      <c r="G27" s="258">
        <v>0</v>
      </c>
    </row>
    <row r="28" spans="1:7" ht="30">
      <c r="A28" s="253" t="s">
        <v>414</v>
      </c>
      <c r="B28" s="258">
        <v>0</v>
      </c>
      <c r="C28" s="258">
        <v>0</v>
      </c>
      <c r="D28" s="258">
        <v>0</v>
      </c>
      <c r="E28" s="258">
        <v>0</v>
      </c>
      <c r="F28" s="258">
        <v>0</v>
      </c>
      <c r="G28" s="258">
        <v>0</v>
      </c>
    </row>
    <row r="29" spans="1:7">
      <c r="A29" s="252" t="s">
        <v>415</v>
      </c>
      <c r="B29" s="258">
        <v>0</v>
      </c>
      <c r="C29" s="258">
        <v>0</v>
      </c>
      <c r="D29" s="258">
        <v>0</v>
      </c>
      <c r="E29" s="258">
        <v>0</v>
      </c>
      <c r="F29" s="258">
        <v>0</v>
      </c>
      <c r="G29" s="258">
        <v>0</v>
      </c>
    </row>
    <row r="30" spans="1:7">
      <c r="A30" s="252" t="s">
        <v>416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</row>
    <row r="31" spans="1:7">
      <c r="A31" s="250" t="s">
        <v>417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</row>
    <row r="32" spans="1:7">
      <c r="A32" s="251"/>
      <c r="B32" s="259"/>
      <c r="C32" s="259"/>
      <c r="D32" s="259"/>
      <c r="E32" s="259"/>
      <c r="F32" s="259"/>
      <c r="G32" s="259"/>
    </row>
    <row r="33" spans="1:7" ht="14.45" customHeight="1">
      <c r="A33" s="249" t="s">
        <v>419</v>
      </c>
      <c r="B33" s="257">
        <v>10032467.359999999</v>
      </c>
      <c r="C33" s="257">
        <v>132001.68</v>
      </c>
      <c r="D33" s="257">
        <v>10164469.039999999</v>
      </c>
      <c r="E33" s="257">
        <v>2234286.77</v>
      </c>
      <c r="F33" s="257">
        <v>2234286.77</v>
      </c>
      <c r="G33" s="257">
        <v>7930182.2699999996</v>
      </c>
    </row>
    <row r="34" spans="1:7" ht="14.45" customHeight="1">
      <c r="A34" s="247"/>
      <c r="B34" s="256"/>
      <c r="C34" s="256"/>
      <c r="D34" s="256"/>
      <c r="E34" s="256"/>
      <c r="F34" s="256"/>
      <c r="G34" s="256"/>
    </row>
    <row r="35" spans="1:7">
      <c r="A35" s="245" t="s">
        <v>519</v>
      </c>
      <c r="B35" s="245"/>
      <c r="C35" s="245"/>
      <c r="D35" s="245"/>
      <c r="E35" s="245"/>
      <c r="F35" s="245"/>
      <c r="G35" s="245"/>
    </row>
  </sheetData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</cp:lastModifiedBy>
  <cp:revision/>
  <dcterms:created xsi:type="dcterms:W3CDTF">2023-03-16T22:14:51Z</dcterms:created>
  <dcterms:modified xsi:type="dcterms:W3CDTF">2026-04-30T21:46:02Z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