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 DIF\Desktop\siret 2 trim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D3" i="2" s="1"/>
  <c r="C4" i="2"/>
  <c r="B4" i="2"/>
  <c r="C3" i="2" l="1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<sst xmlns="http://schemas.openxmlformats.org/spreadsheetml/2006/main" count="27" uniqueCount="27">
  <si>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</si>
  <si>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</si>
  <si>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</si>
  <si>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</si>
  <si>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</si>
  <si>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</si>
  <si>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</si>
  <si>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</si>
  <si>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</si>
  <si>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</si>
  <si>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</si>
  <si>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</si>
  <si>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</si>
  <si>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</si>
  <si>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</si>
  <si>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</si>
  <si>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</si>
  <si>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</si>
  <si>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</si>
  <si>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</si>
  <si>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</si>
  <si>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</si>
  <si>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</si>
  <si>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</si>
  <si>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</si>
  <si>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</si>
  <si>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Cortázar,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</si>
</sst>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1377950</xdr:colOff>
      <xdr:row>26</xdr:row>
      <xdr:rowOff>63500</xdr:rowOff>
    </xdr:from>
    <xdr:to>
      <xdr:col>1</xdr:col>
      <xdr:colOff>6350</xdr:colOff>
      <xdr:row>32</xdr:row>
      <xdr:rowOff>88900</xdr:rowOff>
    </xdr:to>
    <xdr:sp macro="" textlink="">
      <xdr:nvSpPr>
        <xdr:cNvPr id="2" name="CuadroTexto 1"/>
        <xdr:cNvSpPr txBox="1"/>
      </xdr:nvSpPr>
      <xdr:spPr>
        <a:xfrm>
          <a:off x="1377950" y="3867150"/>
          <a:ext cx="2393950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3</xdr:col>
      <xdr:colOff>95250</xdr:colOff>
      <xdr:row>26</xdr:row>
      <xdr:rowOff>69850</xdr:rowOff>
    </xdr:from>
    <xdr:to>
      <xdr:col>4</xdr:col>
      <xdr:colOff>1123950</xdr:colOff>
      <xdr:row>32</xdr:row>
      <xdr:rowOff>120650</xdr:rowOff>
    </xdr:to>
    <xdr:sp macro="" textlink="">
      <xdr:nvSpPr>
        <xdr:cNvPr id="3" name="CuadroTexto 2"/>
        <xdr:cNvSpPr txBox="1"/>
      </xdr:nvSpPr>
      <xdr:spPr>
        <a:xfrm>
          <a:off x="6248400" y="3873500"/>
          <a:ext cx="2222500" cy="81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9" zoomScaleNormal="100" workbookViewId="0">
      <selection activeCell="C29" sqref="C29"/>
    </sheetView>
  </sheetViews>
  <sheetFormatPr baseColWidth="10" defaultColWidth="12" defaultRowHeight="10" x14ac:dyDescent="0.2"/>
  <cols>
    <col min="1" max="1" width="65.88671875" style="1" customWidth="1"/>
    <col min="2" max="6" width="20.88671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10.5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ht="10.5" x14ac:dyDescent="0.2">
      <c r="A3" s="4" t="s">
        <v>0</v>
      </c>
      <c r="B3" s="8">
        <f>B4+B12</f>
        <v>5939536.4999999991</v>
      </c>
      <c r="C3" s="8">
        <f t="shared" ref="C3:F3" si="0">C4+C12</f>
        <v>27772189.680000003</v>
      </c>
      <c r="D3" s="8">
        <f t="shared" si="0"/>
        <v>27051330.850000001</v>
      </c>
      <c r="E3" s="8">
        <f t="shared" si="0"/>
        <v>6660395.3300000019</v>
      </c>
      <c r="F3" s="8">
        <f t="shared" si="0"/>
        <v>720858.8300000017</v>
      </c>
    </row>
    <row r="4" spans="1:6" ht="10.5" x14ac:dyDescent="0.2">
      <c r="A4" s="5" t="s">
        <v>4</v>
      </c>
      <c r="B4" s="8">
        <f>SUM(B5:B11)</f>
        <v>644225.21</v>
      </c>
      <c r="C4" s="8">
        <f>SUM(C5:C11)</f>
        <v>23499268.060000002</v>
      </c>
      <c r="D4" s="8">
        <f>SUM(D5:D11)</f>
        <v>23466964.77</v>
      </c>
      <c r="E4" s="8">
        <f>SUM(E5:E11)</f>
        <v>676528.5000000021</v>
      </c>
      <c r="F4" s="8">
        <f>SUM(F5:F11)</f>
        <v>32303.290000002162</v>
      </c>
    </row>
    <row r="5" spans="1:6" x14ac:dyDescent="0.2">
      <c r="A5" s="6" t="s">
        <v>5</v>
      </c>
      <c r="B5" s="9">
        <v>437018.81</v>
      </c>
      <c r="C5" s="9">
        <v>14749355.720000001</v>
      </c>
      <c r="D5" s="9">
        <v>14741938.949999999</v>
      </c>
      <c r="E5" s="9">
        <f>B5+C5-D5</f>
        <v>444435.58000000194</v>
      </c>
      <c r="F5" s="9">
        <f t="shared" ref="F5:F11" si="1">E5-B5</f>
        <v>7416.7700000019395</v>
      </c>
    </row>
    <row r="6" spans="1:6" x14ac:dyDescent="0.2">
      <c r="A6" s="6" t="s">
        <v>6</v>
      </c>
      <c r="B6" s="9">
        <v>46376.22</v>
      </c>
      <c r="C6" s="9">
        <v>8586814.3399999999</v>
      </c>
      <c r="D6" s="9">
        <v>8611193.8200000003</v>
      </c>
      <c r="E6" s="9">
        <f t="shared" ref="E6:E11" si="2">B6+C6-D6</f>
        <v>21996.740000000224</v>
      </c>
      <c r="F6" s="9">
        <f t="shared" si="1"/>
        <v>-24379.479999999778</v>
      </c>
    </row>
    <row r="7" spans="1:6" x14ac:dyDescent="0.2">
      <c r="A7" s="6" t="s">
        <v>7</v>
      </c>
      <c r="B7" s="9">
        <v>6400</v>
      </c>
      <c r="C7" s="9">
        <v>0</v>
      </c>
      <c r="D7" s="9">
        <v>0</v>
      </c>
      <c r="E7" s="9">
        <f t="shared" si="2"/>
        <v>6400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154430.18</v>
      </c>
      <c r="C9" s="9">
        <v>163098</v>
      </c>
      <c r="D9" s="9">
        <v>113832</v>
      </c>
      <c r="E9" s="9">
        <f t="shared" si="2"/>
        <v>203696.18</v>
      </c>
      <c r="F9" s="9">
        <f t="shared" si="1"/>
        <v>49266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ht="10.5" x14ac:dyDescent="0.2">
      <c r="A12" s="5" t="s">
        <v>10</v>
      </c>
      <c r="B12" s="8">
        <f>SUM(B13:B21)</f>
        <v>5295311.2899999991</v>
      </c>
      <c r="C12" s="8">
        <f>SUM(C13:C21)</f>
        <v>4272921.62</v>
      </c>
      <c r="D12" s="8">
        <f>SUM(D13:D21)</f>
        <v>3584366.08</v>
      </c>
      <c r="E12" s="8">
        <f>SUM(E13:E21)</f>
        <v>5983866.8300000001</v>
      </c>
      <c r="F12" s="8">
        <f>SUM(F13:F21)</f>
        <v>688555.53999999957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3483460.55</v>
      </c>
      <c r="C15" s="10">
        <v>0</v>
      </c>
      <c r="D15" s="10">
        <v>0</v>
      </c>
      <c r="E15" s="10">
        <f t="shared" si="4"/>
        <v>3483460.55</v>
      </c>
      <c r="F15" s="10">
        <f t="shared" si="3"/>
        <v>0</v>
      </c>
    </row>
    <row r="16" spans="1:6" x14ac:dyDescent="0.2">
      <c r="A16" s="6" t="s">
        <v>14</v>
      </c>
      <c r="B16" s="9">
        <v>5181748.05</v>
      </c>
      <c r="C16" s="9">
        <v>4266193.62</v>
      </c>
      <c r="D16" s="9">
        <v>3410861.81</v>
      </c>
      <c r="E16" s="9">
        <f t="shared" si="4"/>
        <v>6037079.8599999994</v>
      </c>
      <c r="F16" s="9">
        <f t="shared" si="3"/>
        <v>855331.80999999959</v>
      </c>
    </row>
    <row r="17" spans="1:9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9" x14ac:dyDescent="0.2">
      <c r="A18" s="6" t="s">
        <v>16</v>
      </c>
      <c r="B18" s="9">
        <v>-3369897.31</v>
      </c>
      <c r="C18" s="9">
        <v>6728</v>
      </c>
      <c r="D18" s="9">
        <v>173504.27</v>
      </c>
      <c r="E18" s="9">
        <f t="shared" si="4"/>
        <v>-3536673.58</v>
      </c>
      <c r="F18" s="9">
        <f t="shared" si="3"/>
        <v>-166776.27000000002</v>
      </c>
    </row>
    <row r="19" spans="1:9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9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9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9" ht="12.5" x14ac:dyDescent="0.2">
      <c r="A23" s="7" t="s">
        <v>24</v>
      </c>
    </row>
    <row r="27" spans="1:9" x14ac:dyDescent="0.2">
      <c r="B27"/>
      <c r="C27"/>
      <c r="D27"/>
      <c r="E27"/>
      <c r="F27"/>
      <c r="G27"/>
      <c r="H27"/>
      <c r="I27"/>
    </row>
    <row r="28" spans="1:9" x14ac:dyDescent="0.2">
      <c r="B28"/>
      <c r="C28"/>
      <c r="D28"/>
      <c r="E28"/>
      <c r="F28"/>
      <c r="G28"/>
      <c r="H28"/>
      <c r="I28"/>
    </row>
    <row r="29" spans="1:9" x14ac:dyDescent="0.2">
      <c r="B29"/>
      <c r="C29"/>
      <c r="D29"/>
      <c r="E29"/>
      <c r="F29"/>
      <c r="G29"/>
      <c r="H29"/>
      <c r="I29"/>
    </row>
    <row r="30" spans="1:9" x14ac:dyDescent="0.2">
      <c r="B30"/>
      <c r="C30"/>
      <c r="D30"/>
      <c r="E30"/>
      <c r="F30"/>
      <c r="G30"/>
      <c r="H30"/>
      <c r="I30"/>
    </row>
    <row r="31" spans="1:9" x14ac:dyDescent="0.2">
      <c r="B31"/>
      <c r="C31"/>
      <c r="D31"/>
      <c r="E31"/>
      <c r="F31"/>
      <c r="G31"/>
      <c r="H31"/>
      <c r="I31"/>
    </row>
    <row r="32" spans="1:9" x14ac:dyDescent="0.2">
      <c r="B32"/>
      <c r="C32"/>
      <c r="D32"/>
      <c r="E32"/>
      <c r="F32"/>
      <c r="G32"/>
      <c r="H32"/>
      <c r="I32"/>
    </row>
    <row r="33" spans="2:9" x14ac:dyDescent="0.2">
      <c r="B33"/>
      <c r="C33"/>
      <c r="D33"/>
      <c r="E33"/>
      <c r="F33"/>
      <c r="G33"/>
      <c r="H33"/>
      <c r="I33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 DIF</cp:lastModifiedBy>
  <cp:lastPrinted>2026-07-29T17:43:20Z</cp:lastPrinted>
  <dcterms:created xsi:type="dcterms:W3CDTF">2014-02-09T04:04:15Z</dcterms:created>
  <dcterms:modified xsi:type="dcterms:W3CDTF">2026-07-29T17:43:32Z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