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 tabRatio="885"/>
    <workbookView xWindow="-105" yWindow="-105" windowWidth="21795" windowHeight="1387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  <definedName name="_xlnm.Print_Area" localSheetId="2">COG!$A$1:$G$89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" l="1"/>
  <c r="G14" i="4" s="1"/>
  <c r="D13" i="4"/>
  <c r="G13" i="4" s="1"/>
  <c r="D12" i="4"/>
  <c r="G12" i="4" s="1"/>
  <c r="D11" i="4"/>
  <c r="G11" i="4" s="1"/>
  <c r="F15" i="4" l="1"/>
  <c r="E15" i="4"/>
  <c r="C15" i="4"/>
  <c r="B15" i="4"/>
  <c r="F49" i="4" l="1"/>
  <c r="E49" i="4"/>
  <c r="C49" i="4"/>
  <c r="B49" i="4"/>
  <c r="D47" i="4"/>
  <c r="G47" i="4" s="1"/>
  <c r="D43" i="4"/>
  <c r="G43" i="4" s="1"/>
  <c r="D45" i="4"/>
  <c r="G45" i="4" s="1"/>
  <c r="D41" i="4"/>
  <c r="G41" i="4" s="1"/>
  <c r="D39" i="4"/>
  <c r="G39" i="4" s="1"/>
  <c r="D37" i="4"/>
  <c r="G37" i="4" s="1"/>
  <c r="D35" i="4"/>
  <c r="G35" i="4" s="1"/>
  <c r="D33" i="4"/>
  <c r="G33" i="4" s="1"/>
  <c r="F26" i="4"/>
  <c r="E26" i="4"/>
  <c r="D24" i="4"/>
  <c r="G24" i="4" s="1"/>
  <c r="D23" i="4"/>
  <c r="G23" i="4" s="1"/>
  <c r="D22" i="4"/>
  <c r="G22" i="4" s="1"/>
  <c r="D21" i="4"/>
  <c r="G21" i="4" s="1"/>
  <c r="C26" i="4"/>
  <c r="B26" i="4"/>
  <c r="D10" i="4"/>
  <c r="G10" i="4" s="1"/>
  <c r="D9" i="4"/>
  <c r="G9" i="4" s="1"/>
  <c r="D8" i="4"/>
  <c r="G8" i="4" s="1"/>
  <c r="D7" i="4"/>
  <c r="G7" i="4" s="1"/>
  <c r="D6" i="4"/>
  <c r="G6" i="4" s="1"/>
  <c r="D5" i="4"/>
  <c r="G5" i="4" s="1"/>
  <c r="D4" i="4"/>
  <c r="G4" i="4" l="1"/>
  <c r="G15" i="4" s="1"/>
  <c r="D15" i="4"/>
  <c r="G49" i="4"/>
  <c r="D49" i="4"/>
  <c r="G26" i="4"/>
  <c r="D26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<sst xmlns="http://schemas.openxmlformats.org/spreadsheetml/2006/main" count="196" uniqueCount="143">
  <si>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</si>
  <si>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</si>
  <si>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</si>
  <si>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</si>
  <si>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</si>
  <si>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</si>
  <si>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</si>
  <si>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</si>
  <si>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</si>
  <si>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</si>
  <si>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</si>
  <si>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</si>
  <si>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</si>
  <si>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</si>
  <si>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</si>
  <si>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</si>
  <si>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</si>
  <si>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</si>
  <si>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</si>
  <si>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</si>
  <si>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</si>
  <si>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</si>
  <si>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</si>
  <si>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</si>
  <si>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</si>
  <si>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</si>
  <si>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</si>
  <si>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</si>
  <si>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</si>
  <si>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</si>
  <si>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</si>
  <si>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</si>
  <si>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</si>
  <si>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</si>
  <si>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</si>
  <si>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</si>
  <si>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</si>
  <si>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</si>
  <si>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</si>
  <si>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</si>
  <si>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</si>
  <si>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</si>
  <si>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</si>
  <si>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</si>
  <si>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</si>
  <si>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</si>
  <si>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</si>
  <si>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</si>
  <si>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</si>
  <si>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</si>
  <si>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</si>
  <si>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</si>
  <si>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</si>
  <si>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</si>
  <si>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</si>
  <si>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</si>
  <si>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</si>
  <si>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</si>
  <si>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</si>
  <si>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</si>
  <si>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</si>
  <si>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</si>
  <si>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</si>
  <si>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</si>
  <si>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</si>
  <si>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</si>
  <si>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</si>
  <si>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</si>
  <si>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</si>
  <si>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</si>
  <si>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</si>
  <si>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</si>
  <si>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</si>
  <si>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</si>
  <si>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</si>
  <si>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</si>
  <si>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</si>
  <si>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</si>
  <si>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</si>
  <si>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</si>
  <si>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</si>
  <si>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</si>
  <si>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</si>
  <si>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</si>
  <si>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</si>
  <si>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</si>
  <si>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</si>
  <si>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</si>
  <si>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</si>
  <si>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</si>
  <si>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</si>
  <si>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</si>
  <si>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</si>
  <si>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</si>
  <si>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</si>
  <si>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</si>
  <si>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</si>
  <si>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</si>
  <si>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</si>
  <si>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</si>
  <si>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</si>
  <si>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</si>
  <si>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</si>
  <si>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</si>
  <si>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</si>
  <si>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</si>
  <si>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</si>
  <si>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</si>
  <si>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</si>
  <si>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</si>
  <si>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</si>
  <si>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</si>
  <si>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</si>
  <si>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</si>
  <si>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</si>
  <si>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</si>
  <si>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</si>
  <si>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</si>
  <si>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</si>
  <si>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</si>
  <si>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</si>
  <si>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</si>
  <si>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</si>
  <si>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</si>
  <si>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</si>
  <si>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</si>
  <si>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</si>
  <si>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</si>
  <si>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Cortázar, Gto.
Estado Analítico del Ejercicio del Presupuesto de Egresos
Clasificación por Objeto del Gasto (Capítulo y Concepto)
Del 1 de Enero al 30 de Junio de 2026
(Cifras en Pesos)</t>
  </si>
  <si>
    <t>Sistema para el Desarrollo Integral de la Familia del Municipio de Cortázar, Gto.
Estado Analítico del Ejercicio del Presupuesto de Egresos
Clasificación Económica (por Tipo de Gasto)
Del 1 de Enero al 30 de Junio de 2026
(Cifras en Pesos)</t>
  </si>
  <si>
    <t>31120M09D010202 REHABILITACION</t>
  </si>
  <si>
    <t>31120M09D010203 TRABAJO SOCIAL</t>
  </si>
  <si>
    <t>31120M09D010204 INCLUSION A LA VIDA</t>
  </si>
  <si>
    <t>31120M09D010205 ADULTOS MAYORES</t>
  </si>
  <si>
    <t>31120M09D010206 ASISTENCIA ALIMENTARIA</t>
  </si>
  <si>
    <t>31120M09D010207 CENTRO DE ATENCION INFAN</t>
  </si>
  <si>
    <t>31120M09D010208 PSICOLOGIA</t>
  </si>
  <si>
    <t>31120M09D010209 NIÑOS (A) ADOLE DESARR E</t>
  </si>
  <si>
    <t>31120M09D010210 CRIANZA POSITIVA</t>
  </si>
  <si>
    <t>31120M09D010211 RED MOVIL</t>
  </si>
  <si>
    <t>31120M09D010300 DIRECCION ADMINISTRATIVA</t>
  </si>
  <si>
    <t>Sistema para el Desarrollo Integral de la Familia del Municipio de Cortázar, Gto.
Estado Analítico del Ejercicio del Presupuesto de Egresos
Clasificación Administrativa
Del 1 de Enero al 30 de Junio de 2026
(Cifras en Pesos)</t>
  </si>
  <si>
    <t>Sistema para el Desarrollo Integral de la Familia del Municipio de Cortázar,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</si>
</sst>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5" fillId="2" borderId="13" xfId="9" applyFont="1" applyFill="1" applyBorder="1" applyAlignment="1" applyProtection="1">
      <alignment horizontal="center" vertical="center" wrapText="1"/>
      <protection locked="0"/>
    </xf>
    <xf numFmtId="0" fontId="5" fillId="2" borderId="12" xfId="9" applyFont="1" applyFill="1" applyBorder="1" applyAlignment="1" applyProtection="1">
      <alignment horizontal="center" vertical="center" wrapText="1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2" xfId="9" applyFont="1" applyFill="1" applyBorder="1" applyAlignment="1">
      <alignment vertical="center"/>
    </xf>
    <xf numFmtId="0" fontId="5" fillId="2" borderId="6" xfId="9" applyFont="1" applyFill="1" applyBorder="1" applyAlignment="1" applyProtection="1">
      <alignment horizontal="center" vertical="center" wrapText="1"/>
      <protection locked="0"/>
    </xf>
    <xf numFmtId="0" fontId="5" fillId="2" borderId="7" xfId="9" applyFont="1" applyFill="1" applyBorder="1" applyAlignment="1" applyProtection="1">
      <alignment horizontal="center" vertical="center" wrapText="1"/>
      <protection locked="0"/>
    </xf>
    <xf numFmtId="0" fontId="5" fillId="2" borderId="8" xfId="9" applyFont="1" applyFill="1" applyBorder="1" applyAlignment="1" applyProtection="1">
      <alignment horizontal="center" vertical="center" wrapText="1"/>
      <protection locked="0"/>
    </xf>
    <xf numFmtId="4" fontId="5" fillId="2" borderId="9" xfId="9" applyNumberFormat="1" applyFont="1" applyFill="1" applyBorder="1" applyAlignment="1">
      <alignment horizontal="center" vertical="center" wrapText="1"/>
    </xf>
    <xf numFmtId="0" fontId="5" fillId="2" borderId="3" xfId="9" applyFont="1" applyFill="1" applyBorder="1" applyAlignment="1">
      <alignment horizontal="center" vertical="center"/>
    </xf>
    <xf numFmtId="4" fontId="5" fillId="2" borderId="5" xfId="9" applyNumberFormat="1" applyFont="1" applyFill="1" applyBorder="1" applyAlignment="1">
      <alignment horizontal="center" vertical="center" wrapText="1"/>
    </xf>
    <xf numFmtId="4" fontId="5" fillId="2" borderId="10" xfId="9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 indent="1"/>
      <protection locked="0"/>
    </xf>
    <xf numFmtId="3" fontId="1" fillId="0" borderId="11" xfId="0" applyNumberFormat="1" applyFont="1" applyBorder="1" applyProtection="1">
      <protection locked="0"/>
    </xf>
    <xf numFmtId="0" fontId="5" fillId="0" borderId="8" xfId="0" applyFont="1" applyBorder="1" applyAlignment="1" applyProtection="1">
      <alignment horizontal="center"/>
      <protection locked="0"/>
    </xf>
    <xf numFmtId="3" fontId="5" fillId="0" borderId="5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0" fontId="5" fillId="0" borderId="0" xfId="9" applyFont="1" applyAlignment="1">
      <alignment vertical="center"/>
    </xf>
    <xf numFmtId="0" fontId="5" fillId="0" borderId="11" xfId="9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indent="1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wrapText="1" indent="1"/>
      <protection locked="0"/>
    </xf>
    <xf numFmtId="0" fontId="5" fillId="0" borderId="0" xfId="0" applyFont="1"/>
    <xf numFmtId="0" fontId="5" fillId="0" borderId="3" xfId="0" applyFont="1" applyBorder="1"/>
    <xf numFmtId="0" fontId="1" fillId="0" borderId="4" xfId="0" applyFont="1" applyBorder="1"/>
    <xf numFmtId="3" fontId="1" fillId="0" borderId="10" xfId="0" applyNumberFormat="1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3" fontId="5" fillId="0" borderId="10" xfId="0" applyNumberFormat="1" applyFont="1" applyBorder="1" applyProtection="1"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7" fillId="2" borderId="2" xfId="9" applyFont="1" applyFill="1" applyBorder="1" applyAlignment="1">
      <alignment vertic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>
      <alignment horizontal="center" vertical="center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3" fontId="7" fillId="0" borderId="9" xfId="0" applyNumberFormat="1" applyFont="1" applyBorder="1" applyProtection="1">
      <protection locked="0"/>
    </xf>
    <xf numFmtId="0" fontId="9" fillId="0" borderId="0" xfId="0" applyFont="1" applyAlignment="1">
      <alignment horizontal="left" indent="1"/>
    </xf>
    <xf numFmtId="3" fontId="9" fillId="0" borderId="11" xfId="0" applyNumberFormat="1" applyFont="1" applyBorder="1" applyProtection="1">
      <protection locked="0"/>
    </xf>
    <xf numFmtId="0" fontId="10" fillId="0" borderId="1" xfId="0" applyFont="1" applyBorder="1" applyAlignment="1">
      <alignment horizontal="center" vertical="center" wrapText="1"/>
    </xf>
    <xf numFmtId="3" fontId="7" fillId="0" borderId="11" xfId="0" applyNumberFormat="1" applyFont="1" applyBorder="1" applyProtection="1">
      <protection locked="0"/>
    </xf>
    <xf numFmtId="0" fontId="11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left" indent="1"/>
    </xf>
    <xf numFmtId="3" fontId="9" fillId="0" borderId="10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3" fontId="7" fillId="0" borderId="10" xfId="0" applyNumberFormat="1" applyFont="1" applyBorder="1" applyProtection="1">
      <protection locked="0"/>
    </xf>
    <xf numFmtId="0" fontId="7" fillId="0" borderId="0" xfId="9" applyFont="1" applyAlignment="1">
      <alignment vertical="center"/>
    </xf>
    <xf numFmtId="0" fontId="7" fillId="0" borderId="11" xfId="9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 indent="1"/>
    </xf>
    <xf numFmtId="0" fontId="7" fillId="0" borderId="7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439013</xdr:colOff>
      <xdr:row>54</xdr:row>
      <xdr:rowOff>15678</xdr:rowOff>
    </xdr:from>
    <xdr:to>
      <xdr:col>5</xdr:col>
      <xdr:colOff>540926</xdr:colOff>
      <xdr:row>61</xdr:row>
      <xdr:rowOff>15678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33951" y="9744505"/>
          <a:ext cx="2202901" cy="878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0</xdr:col>
      <xdr:colOff>2720309</xdr:colOff>
      <xdr:row>53</xdr:row>
      <xdr:rowOff>70556</xdr:rowOff>
    </xdr:from>
    <xdr:to>
      <xdr:col>1</xdr:col>
      <xdr:colOff>272658</xdr:colOff>
      <xdr:row>60</xdr:row>
      <xdr:rowOff>81531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20309" y="9673951"/>
          <a:ext cx="2146300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1252538</xdr:colOff>
      <xdr:row>20</xdr:row>
      <xdr:rowOff>19050</xdr:rowOff>
    </xdr:from>
    <xdr:to>
      <xdr:col>1</xdr:col>
      <xdr:colOff>676550</xdr:colOff>
      <xdr:row>27</xdr:row>
      <xdr:rowOff>18912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A515462-0DB1-4FC4-BE62-60CB5B53BAB2}"/>
            </a:ext>
          </a:extLst>
        </xdr:cNvPr>
        <xdr:cNvSpPr txBox="1"/>
      </xdr:nvSpPr>
      <xdr:spPr>
        <a:xfrm>
          <a:off x="1252538" y="3886200"/>
          <a:ext cx="2148162" cy="11333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3</xdr:col>
      <xdr:colOff>71437</xdr:colOff>
      <xdr:row>20</xdr:row>
      <xdr:rowOff>23813</xdr:rowOff>
    </xdr:from>
    <xdr:to>
      <xdr:col>5</xdr:col>
      <xdr:colOff>173350</xdr:colOff>
      <xdr:row>27</xdr:row>
      <xdr:rowOff>12701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D0D1CD1-6C5B-45C3-8890-8EFA26BC0266}"/>
            </a:ext>
          </a:extLst>
        </xdr:cNvPr>
        <xdr:cNvSpPr txBox="1"/>
      </xdr:nvSpPr>
      <xdr:spPr>
        <a:xfrm>
          <a:off x="4891087" y="3286126"/>
          <a:ext cx="2197413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1438275</xdr:colOff>
      <xdr:row>81</xdr:row>
      <xdr:rowOff>9525</xdr:rowOff>
    </xdr:from>
    <xdr:to>
      <xdr:col>0</xdr:col>
      <xdr:colOff>3952875</xdr:colOff>
      <xdr:row>87</xdr:row>
      <xdr:rowOff>79375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66AB19E-BD0A-41AE-9E53-31402D852655}"/>
            </a:ext>
          </a:extLst>
        </xdr:cNvPr>
        <xdr:cNvSpPr txBox="1"/>
      </xdr:nvSpPr>
      <xdr:spPr>
        <a:xfrm>
          <a:off x="1438275" y="17186275"/>
          <a:ext cx="2514600" cy="1212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/>
            <a:t/>
          </a:r>
          <a:br>
            <a:rPr lang="es-MX" sz="1200"/>
          </a:br>
          <a:r>
            <a:rPr lang="es-MX" sz="1200"/>
            <a:t>___________________________</a:t>
          </a:r>
          <a:br>
            <a:rPr lang="es-MX" sz="1200"/>
          </a:br>
          <a:r>
            <a:rPr lang="es-MX" sz="1200"/>
            <a:t>Luis</a:t>
          </a:r>
          <a:r>
            <a:rPr lang="es-MX" sz="1200" baseline="0"/>
            <a:t> Enrique González Medina</a:t>
          </a:r>
          <a:br>
            <a:rPr lang="es-MX" sz="1200" baseline="0"/>
          </a:br>
          <a:r>
            <a:rPr lang="es-MX" sz="1200" baseline="0"/>
            <a:t>CONTADOR SMDIF CORTAZAR</a:t>
          </a:r>
          <a:br>
            <a:rPr lang="es-MX" sz="1200" baseline="0"/>
          </a:br>
          <a:endParaRPr lang="es-MX" sz="1200"/>
        </a:p>
      </xdr:txBody>
    </xdr:sp>
    <xdr:clientData/>
  </xdr:twoCellAnchor>
  <xdr:twoCellAnchor>
    <xdr:from>
      <xdr:col>3</xdr:col>
      <xdr:colOff>804862</xdr:colOff>
      <xdr:row>81</xdr:row>
      <xdr:rowOff>31751</xdr:rowOff>
    </xdr:from>
    <xdr:to>
      <xdr:col>5</xdr:col>
      <xdr:colOff>936624</xdr:colOff>
      <xdr:row>87</xdr:row>
      <xdr:rowOff>63501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2101AA7-3CD2-4B33-B699-569B15ECA269}"/>
            </a:ext>
          </a:extLst>
        </xdr:cNvPr>
        <xdr:cNvSpPr txBox="1"/>
      </xdr:nvSpPr>
      <xdr:spPr>
        <a:xfrm>
          <a:off x="9234487" y="17208501"/>
          <a:ext cx="2401887" cy="1174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/>
            <a:t/>
          </a:r>
          <a:br>
            <a:rPr lang="es-MX" sz="1200"/>
          </a:br>
          <a:r>
            <a:rPr lang="es-MX" sz="1200"/>
            <a:t>___________________________</a:t>
          </a:r>
          <a:br>
            <a:rPr lang="es-MX" sz="1200"/>
          </a:br>
          <a:r>
            <a:rPr lang="es-MX" sz="1200"/>
            <a:t>Alma Liliana Gutiérrez</a:t>
          </a:r>
          <a:r>
            <a:rPr lang="es-MX" sz="1200" baseline="0"/>
            <a:t> Almanza</a:t>
          </a:r>
          <a:br>
            <a:rPr lang="es-MX" sz="1200" baseline="0"/>
          </a:br>
          <a:r>
            <a:rPr lang="es-MX" sz="1200" baseline="0"/>
            <a:t>DIRECTORA SMDIF CORTAZAR</a:t>
          </a:r>
          <a:br>
            <a:rPr lang="es-MX" sz="1200" baseline="0"/>
          </a:br>
          <a:endParaRPr lang="es-MX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1900238</xdr:colOff>
      <xdr:row>45</xdr:row>
      <xdr:rowOff>23813</xdr:rowOff>
    </xdr:from>
    <xdr:to>
      <xdr:col>1</xdr:col>
      <xdr:colOff>158750</xdr:colOff>
      <xdr:row>52</xdr:row>
      <xdr:rowOff>23675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F48A44A-8CA8-4C76-9863-57F84243CEE0}"/>
            </a:ext>
          </a:extLst>
        </xdr:cNvPr>
        <xdr:cNvSpPr txBox="1"/>
      </xdr:nvSpPr>
      <xdr:spPr>
        <a:xfrm>
          <a:off x="1900238" y="10564813"/>
          <a:ext cx="2767012" cy="13333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/>
            <a:t/>
          </a:r>
          <a:br>
            <a:rPr lang="es-MX" sz="1200"/>
          </a:br>
          <a:r>
            <a:rPr lang="es-MX" sz="1200"/>
            <a:t>___________________________</a:t>
          </a:r>
          <a:br>
            <a:rPr lang="es-MX" sz="1200"/>
          </a:br>
          <a:r>
            <a:rPr lang="es-MX" sz="1200"/>
            <a:t>Luis</a:t>
          </a:r>
          <a:r>
            <a:rPr lang="es-MX" sz="1200" baseline="0"/>
            <a:t> Enrique González Medina</a:t>
          </a:r>
          <a:br>
            <a:rPr lang="es-MX" sz="1200" baseline="0"/>
          </a:br>
          <a:r>
            <a:rPr lang="es-MX" sz="1200" baseline="0"/>
            <a:t>CONTADOR SMDIF CORTAZAR</a:t>
          </a:r>
          <a:br>
            <a:rPr lang="es-MX" sz="1200" baseline="0"/>
          </a:br>
          <a:endParaRPr lang="es-MX" sz="1200"/>
        </a:p>
      </xdr:txBody>
    </xdr:sp>
    <xdr:clientData/>
  </xdr:twoCellAnchor>
  <xdr:twoCellAnchor>
    <xdr:from>
      <xdr:col>3</xdr:col>
      <xdr:colOff>0</xdr:colOff>
      <xdr:row>45</xdr:row>
      <xdr:rowOff>22326</xdr:rowOff>
    </xdr:from>
    <xdr:to>
      <xdr:col>5</xdr:col>
      <xdr:colOff>101913</xdr:colOff>
      <xdr:row>52</xdr:row>
      <xdr:rowOff>13296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70AF9DC-BA36-4460-8BC0-C4741DEDBD32}"/>
            </a:ext>
          </a:extLst>
        </xdr:cNvPr>
        <xdr:cNvSpPr txBox="1"/>
      </xdr:nvSpPr>
      <xdr:spPr>
        <a:xfrm>
          <a:off x="6615411" y="6511232"/>
          <a:ext cx="2200390" cy="8764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/>
            <a:t/>
          </a:r>
          <a:br>
            <a:rPr lang="es-MX" sz="1200"/>
          </a:br>
          <a:r>
            <a:rPr lang="es-MX" sz="1200"/>
            <a:t>___________________________</a:t>
          </a:r>
          <a:br>
            <a:rPr lang="es-MX" sz="1200"/>
          </a:br>
          <a:r>
            <a:rPr lang="es-MX" sz="1200"/>
            <a:t>Alma Liliana Gutiérrez</a:t>
          </a:r>
          <a:r>
            <a:rPr lang="es-MX" sz="1200" baseline="0"/>
            <a:t> Almanza</a:t>
          </a:r>
          <a:br>
            <a:rPr lang="es-MX" sz="1200" baseline="0"/>
          </a:br>
          <a:r>
            <a:rPr lang="es-MX" sz="1200" baseline="0"/>
            <a:t>DIRECTORA SMDIF CORTAZAR</a:t>
          </a:r>
          <a:br>
            <a:rPr lang="es-MX" sz="1200" baseline="0"/>
          </a:br>
          <a:endParaRPr lang="es-MX" sz="12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showGridLines="0" tabSelected="1" topLeftCell="A3" zoomScale="60" workbookViewId="0">
      <selection activeCell="B57" sqref="B57"/>
    </sheetView>
    <sheetView view="pageBreakPreview" zoomScaleNormal="50" zoomScaleSheetLayoutView="100" workbookViewId="1">
      <selection activeCell="G2" sqref="G2:G3"/>
    </sheetView>
  </sheetViews>
  <sheetFormatPr baseColWidth="10" defaultColWidth="12" defaultRowHeight="11.25" x14ac:dyDescent="0.2"/>
  <cols>
    <col min="1" max="1" width="80.33203125" style="1" customWidth="1"/>
    <col min="2" max="7" width="18.33203125" style="1" customWidth="1"/>
    <col min="8" max="16384" width="12" style="1"/>
  </cols>
  <sheetData>
    <row r="1" spans="1:7" ht="74.25" customHeight="1" x14ac:dyDescent="0.2">
      <c r="A1" s="2" t="s">
        <v>141</v>
      </c>
      <c r="B1" s="3"/>
      <c r="C1" s="3"/>
      <c r="D1" s="3"/>
      <c r="E1" s="3"/>
      <c r="F1" s="3"/>
      <c r="G1" s="4"/>
    </row>
    <row r="2" spans="1:7" ht="12.75" x14ac:dyDescent="0.2">
      <c r="A2" s="5"/>
      <c r="B2" s="6" t="s">
        <v>56</v>
      </c>
      <c r="C2" s="7"/>
      <c r="D2" s="7"/>
      <c r="E2" s="7"/>
      <c r="F2" s="8"/>
      <c r="G2" s="9" t="s">
        <v>55</v>
      </c>
    </row>
    <row r="3" spans="1:7" ht="24.95" customHeight="1" x14ac:dyDescent="0.2">
      <c r="A3" s="10" t="s">
        <v>50</v>
      </c>
      <c r="B3" s="11" t="s">
        <v>51</v>
      </c>
      <c r="C3" s="11" t="s">
        <v>114</v>
      </c>
      <c r="D3" s="11" t="s">
        <v>52</v>
      </c>
      <c r="E3" s="11" t="s">
        <v>53</v>
      </c>
      <c r="F3" s="11" t="s">
        <v>54</v>
      </c>
      <c r="G3" s="12"/>
    </row>
    <row r="4" spans="1:7" ht="12.75" x14ac:dyDescent="0.2">
      <c r="A4" s="13" t="s">
        <v>130</v>
      </c>
      <c r="B4" s="14">
        <v>891761.06</v>
      </c>
      <c r="C4" s="14">
        <v>1124.29</v>
      </c>
      <c r="D4" s="14">
        <f>B4+C4</f>
        <v>892885.35000000009</v>
      </c>
      <c r="E4" s="14">
        <v>381068.24</v>
      </c>
      <c r="F4" s="14">
        <v>381068.24</v>
      </c>
      <c r="G4" s="14">
        <f>D4-E4</f>
        <v>511817.1100000001</v>
      </c>
    </row>
    <row r="5" spans="1:7" ht="12.75" x14ac:dyDescent="0.2">
      <c r="A5" s="13" t="s">
        <v>131</v>
      </c>
      <c r="B5" s="14">
        <v>568914.1</v>
      </c>
      <c r="C5" s="14">
        <v>10741.67</v>
      </c>
      <c r="D5" s="14">
        <f t="shared" ref="D5:D10" si="0">B5+C5</f>
        <v>579655.77</v>
      </c>
      <c r="E5" s="14">
        <v>254591.73</v>
      </c>
      <c r="F5" s="14">
        <v>254591.73</v>
      </c>
      <c r="G5" s="14">
        <f t="shared" ref="G5:G10" si="1">D5-E5</f>
        <v>325064.04000000004</v>
      </c>
    </row>
    <row r="6" spans="1:7" ht="12.75" x14ac:dyDescent="0.2">
      <c r="A6" s="13" t="s">
        <v>132</v>
      </c>
      <c r="B6" s="14">
        <v>417613.15</v>
      </c>
      <c r="C6" s="14">
        <v>4064.35</v>
      </c>
      <c r="D6" s="14">
        <f t="shared" si="0"/>
        <v>421677.5</v>
      </c>
      <c r="E6" s="14">
        <v>182535.17</v>
      </c>
      <c r="F6" s="14">
        <v>182535.17</v>
      </c>
      <c r="G6" s="14">
        <f t="shared" si="1"/>
        <v>239142.33</v>
      </c>
    </row>
    <row r="7" spans="1:7" ht="12.75" x14ac:dyDescent="0.2">
      <c r="A7" s="13" t="s">
        <v>133</v>
      </c>
      <c r="B7" s="14">
        <v>1583315.39</v>
      </c>
      <c r="C7" s="14">
        <v>16309.45</v>
      </c>
      <c r="D7" s="14">
        <f t="shared" si="0"/>
        <v>1599624.8399999999</v>
      </c>
      <c r="E7" s="14">
        <v>550379.6</v>
      </c>
      <c r="F7" s="14">
        <v>550379.6</v>
      </c>
      <c r="G7" s="14">
        <f t="shared" si="1"/>
        <v>1049245.2399999998</v>
      </c>
    </row>
    <row r="8" spans="1:7" ht="12.75" x14ac:dyDescent="0.2">
      <c r="A8" s="13" t="s">
        <v>134</v>
      </c>
      <c r="B8" s="14">
        <v>722280.88</v>
      </c>
      <c r="C8" s="14">
        <v>49714.400000000001</v>
      </c>
      <c r="D8" s="14">
        <f t="shared" si="0"/>
        <v>771995.28</v>
      </c>
      <c r="E8" s="14">
        <v>335474.59000000003</v>
      </c>
      <c r="F8" s="14">
        <v>335474.59000000003</v>
      </c>
      <c r="G8" s="14">
        <f t="shared" si="1"/>
        <v>436520.69</v>
      </c>
    </row>
    <row r="9" spans="1:7" ht="12.75" x14ac:dyDescent="0.2">
      <c r="A9" s="13" t="s">
        <v>135</v>
      </c>
      <c r="B9" s="14">
        <v>785213.86</v>
      </c>
      <c r="C9" s="14">
        <v>7642.11</v>
      </c>
      <c r="D9" s="14">
        <f t="shared" si="0"/>
        <v>792855.97</v>
      </c>
      <c r="E9" s="14">
        <v>345800.45</v>
      </c>
      <c r="F9" s="14">
        <v>345800.45</v>
      </c>
      <c r="G9" s="14">
        <f t="shared" si="1"/>
        <v>447055.51999999996</v>
      </c>
    </row>
    <row r="10" spans="1:7" ht="12.75" x14ac:dyDescent="0.2">
      <c r="A10" s="13" t="s">
        <v>136</v>
      </c>
      <c r="B10" s="14">
        <v>698436.95</v>
      </c>
      <c r="C10" s="14">
        <v>13322.31</v>
      </c>
      <c r="D10" s="14">
        <f t="shared" si="0"/>
        <v>711759.26</v>
      </c>
      <c r="E10" s="14">
        <v>314108.11</v>
      </c>
      <c r="F10" s="14">
        <v>314108.11</v>
      </c>
      <c r="G10" s="14">
        <f t="shared" si="1"/>
        <v>397651.15</v>
      </c>
    </row>
    <row r="11" spans="1:7" ht="12.75" x14ac:dyDescent="0.2">
      <c r="A11" s="13" t="s">
        <v>137</v>
      </c>
      <c r="B11" s="14">
        <v>637123.96</v>
      </c>
      <c r="C11" s="14">
        <v>7986.89</v>
      </c>
      <c r="D11" s="14">
        <f t="shared" ref="D11" si="2">B11+C11</f>
        <v>645110.85</v>
      </c>
      <c r="E11" s="14">
        <v>290860.18</v>
      </c>
      <c r="F11" s="14">
        <v>290860.18</v>
      </c>
      <c r="G11" s="14">
        <f t="shared" ref="G11" si="3">D11-E11</f>
        <v>354250.67</v>
      </c>
    </row>
    <row r="12" spans="1:7" ht="12.75" x14ac:dyDescent="0.2">
      <c r="A12" s="13" t="s">
        <v>138</v>
      </c>
      <c r="B12" s="14">
        <v>144055.81</v>
      </c>
      <c r="C12" s="14">
        <v>1401.98</v>
      </c>
      <c r="D12" s="14">
        <f t="shared" ref="D12" si="4">B12+C12</f>
        <v>145457.79</v>
      </c>
      <c r="E12" s="14">
        <v>63440.5</v>
      </c>
      <c r="F12" s="14">
        <v>63440.5</v>
      </c>
      <c r="G12" s="14">
        <f t="shared" ref="G12" si="5">D12-E12</f>
        <v>82017.290000000008</v>
      </c>
    </row>
    <row r="13" spans="1:7" ht="12.75" x14ac:dyDescent="0.2">
      <c r="A13" s="13" t="s">
        <v>139</v>
      </c>
      <c r="B13" s="14">
        <v>447230.46</v>
      </c>
      <c r="C13" s="14">
        <v>4352.5</v>
      </c>
      <c r="D13" s="14">
        <f t="shared" ref="D13" si="6">B13+C13</f>
        <v>451582.96</v>
      </c>
      <c r="E13" s="14">
        <v>196955.06</v>
      </c>
      <c r="F13" s="14">
        <v>196955.06</v>
      </c>
      <c r="G13" s="14">
        <f t="shared" ref="G13" si="7">D13-E13</f>
        <v>254627.90000000002</v>
      </c>
    </row>
    <row r="14" spans="1:7" ht="12.75" x14ac:dyDescent="0.2">
      <c r="A14" s="13" t="s">
        <v>140</v>
      </c>
      <c r="B14" s="14">
        <v>6962009.9000000004</v>
      </c>
      <c r="C14" s="14">
        <v>1227546.73</v>
      </c>
      <c r="D14" s="14">
        <f t="shared" ref="D14" si="8">B14+C14</f>
        <v>8189556.6300000008</v>
      </c>
      <c r="E14" s="14">
        <v>4603779.43</v>
      </c>
      <c r="F14" s="14">
        <v>4603779.43</v>
      </c>
      <c r="G14" s="14">
        <f t="shared" ref="G14" si="9">D14-E14</f>
        <v>3585777.2000000011</v>
      </c>
    </row>
    <row r="15" spans="1:7" ht="12.75" x14ac:dyDescent="0.2">
      <c r="A15" s="15" t="s">
        <v>122</v>
      </c>
      <c r="B15" s="16">
        <f t="shared" ref="B15:G15" si="10">SUM(B4:B14)</f>
        <v>13857955.52</v>
      </c>
      <c r="C15" s="16">
        <f t="shared" si="10"/>
        <v>1344206.68</v>
      </c>
      <c r="D15" s="16">
        <f t="shared" si="10"/>
        <v>15202162.199999999</v>
      </c>
      <c r="E15" s="16">
        <f t="shared" si="10"/>
        <v>7518993.0600000005</v>
      </c>
      <c r="F15" s="16">
        <f t="shared" si="10"/>
        <v>7518993.0600000005</v>
      </c>
      <c r="G15" s="16">
        <f t="shared" si="10"/>
        <v>7683169.1400000006</v>
      </c>
    </row>
    <row r="16" spans="1:7" ht="12.75" x14ac:dyDescent="0.2">
      <c r="A16" s="17"/>
      <c r="B16" s="17"/>
      <c r="C16" s="17"/>
      <c r="D16" s="17"/>
      <c r="E16" s="17"/>
      <c r="F16" s="17"/>
      <c r="G16" s="17"/>
    </row>
    <row r="17" spans="1:7" ht="67.5" customHeight="1" x14ac:dyDescent="0.2">
      <c r="A17" s="2" t="s">
        <v>141</v>
      </c>
      <c r="B17" s="3"/>
      <c r="C17" s="3"/>
      <c r="D17" s="3"/>
      <c r="E17" s="3"/>
      <c r="F17" s="3"/>
      <c r="G17" s="4"/>
    </row>
    <row r="18" spans="1:7" ht="12.75" x14ac:dyDescent="0.2">
      <c r="A18" s="5"/>
      <c r="B18" s="6" t="s">
        <v>56</v>
      </c>
      <c r="C18" s="7"/>
      <c r="D18" s="7"/>
      <c r="E18" s="7"/>
      <c r="F18" s="8"/>
      <c r="G18" s="9" t="s">
        <v>55</v>
      </c>
    </row>
    <row r="19" spans="1:7" ht="25.5" x14ac:dyDescent="0.2">
      <c r="A19" s="10" t="s">
        <v>50</v>
      </c>
      <c r="B19" s="11" t="s">
        <v>51</v>
      </c>
      <c r="C19" s="11" t="s">
        <v>114</v>
      </c>
      <c r="D19" s="11" t="s">
        <v>52</v>
      </c>
      <c r="E19" s="11" t="s">
        <v>53</v>
      </c>
      <c r="F19" s="11" t="s">
        <v>54</v>
      </c>
      <c r="G19" s="12"/>
    </row>
    <row r="20" spans="1:7" ht="12.75" x14ac:dyDescent="0.2">
      <c r="A20" s="18"/>
      <c r="B20" s="19"/>
      <c r="C20" s="19"/>
      <c r="D20" s="19"/>
      <c r="E20" s="19"/>
      <c r="F20" s="19"/>
      <c r="G20" s="19"/>
    </row>
    <row r="21" spans="1:7" ht="12.75" x14ac:dyDescent="0.2">
      <c r="A21" s="20" t="s">
        <v>8</v>
      </c>
      <c r="B21" s="14">
        <v>0</v>
      </c>
      <c r="C21" s="14">
        <v>0</v>
      </c>
      <c r="D21" s="14">
        <f>B21+C21</f>
        <v>0</v>
      </c>
      <c r="E21" s="14">
        <v>0</v>
      </c>
      <c r="F21" s="14">
        <v>0</v>
      </c>
      <c r="G21" s="14">
        <f>D21-E21</f>
        <v>0</v>
      </c>
    </row>
    <row r="22" spans="1:7" ht="12.75" x14ac:dyDescent="0.2">
      <c r="A22" s="20" t="s">
        <v>9</v>
      </c>
      <c r="B22" s="14">
        <v>0</v>
      </c>
      <c r="C22" s="14">
        <v>0</v>
      </c>
      <c r="D22" s="14">
        <f t="shared" ref="D22:D24" si="11">B22+C22</f>
        <v>0</v>
      </c>
      <c r="E22" s="14">
        <v>0</v>
      </c>
      <c r="F22" s="14">
        <v>0</v>
      </c>
      <c r="G22" s="14">
        <f t="shared" ref="G22:G24" si="12">D22-E22</f>
        <v>0</v>
      </c>
    </row>
    <row r="23" spans="1:7" ht="12.75" x14ac:dyDescent="0.2">
      <c r="A23" s="20" t="s">
        <v>10</v>
      </c>
      <c r="B23" s="14">
        <v>0</v>
      </c>
      <c r="C23" s="14">
        <v>0</v>
      </c>
      <c r="D23" s="14">
        <f t="shared" si="11"/>
        <v>0</v>
      </c>
      <c r="E23" s="14">
        <v>0</v>
      </c>
      <c r="F23" s="14">
        <v>0</v>
      </c>
      <c r="G23" s="14">
        <f t="shared" si="12"/>
        <v>0</v>
      </c>
    </row>
    <row r="24" spans="1:7" ht="12.75" x14ac:dyDescent="0.2">
      <c r="A24" s="20" t="s">
        <v>123</v>
      </c>
      <c r="B24" s="14">
        <v>0</v>
      </c>
      <c r="C24" s="14">
        <v>0</v>
      </c>
      <c r="D24" s="14">
        <f t="shared" si="11"/>
        <v>0</v>
      </c>
      <c r="E24" s="14">
        <v>0</v>
      </c>
      <c r="F24" s="14">
        <v>0</v>
      </c>
      <c r="G24" s="14">
        <f t="shared" si="12"/>
        <v>0</v>
      </c>
    </row>
    <row r="25" spans="1:7" ht="12.75" x14ac:dyDescent="0.2">
      <c r="A25" s="20"/>
      <c r="B25" s="14"/>
      <c r="C25" s="14"/>
      <c r="D25" s="14"/>
      <c r="E25" s="14"/>
      <c r="F25" s="14"/>
      <c r="G25" s="14"/>
    </row>
    <row r="26" spans="1:7" ht="12.75" x14ac:dyDescent="0.2">
      <c r="A26" s="21" t="s">
        <v>122</v>
      </c>
      <c r="B26" s="16">
        <f t="shared" ref="B26:G26" si="13">SUM(B21:B24)</f>
        <v>0</v>
      </c>
      <c r="C26" s="16">
        <f t="shared" si="13"/>
        <v>0</v>
      </c>
      <c r="D26" s="16">
        <f t="shared" si="13"/>
        <v>0</v>
      </c>
      <c r="E26" s="16">
        <f t="shared" si="13"/>
        <v>0</v>
      </c>
      <c r="F26" s="16">
        <f t="shared" si="13"/>
        <v>0</v>
      </c>
      <c r="G26" s="16">
        <f t="shared" si="13"/>
        <v>0</v>
      </c>
    </row>
    <row r="27" spans="1:7" ht="12.75" x14ac:dyDescent="0.2">
      <c r="A27" s="17"/>
      <c r="B27" s="17"/>
      <c r="C27" s="17"/>
      <c r="D27" s="17"/>
      <c r="E27" s="17"/>
      <c r="F27" s="17"/>
      <c r="G27" s="17"/>
    </row>
    <row r="28" spans="1:7" ht="12.75" x14ac:dyDescent="0.2">
      <c r="A28" s="17"/>
      <c r="B28" s="17"/>
      <c r="C28" s="17"/>
      <c r="D28" s="17"/>
      <c r="E28" s="17"/>
      <c r="F28" s="17"/>
      <c r="G28" s="17"/>
    </row>
    <row r="29" spans="1:7" ht="71.25" customHeight="1" x14ac:dyDescent="0.2">
      <c r="A29" s="6" t="s">
        <v>141</v>
      </c>
      <c r="B29" s="7"/>
      <c r="C29" s="7"/>
      <c r="D29" s="7"/>
      <c r="E29" s="7"/>
      <c r="F29" s="7"/>
      <c r="G29" s="8"/>
    </row>
    <row r="30" spans="1:7" ht="12.75" x14ac:dyDescent="0.2">
      <c r="A30" s="5"/>
      <c r="B30" s="6" t="s">
        <v>56</v>
      </c>
      <c r="C30" s="7"/>
      <c r="D30" s="7"/>
      <c r="E30" s="7"/>
      <c r="F30" s="8"/>
      <c r="G30" s="9" t="s">
        <v>55</v>
      </c>
    </row>
    <row r="31" spans="1:7" ht="25.5" x14ac:dyDescent="0.2">
      <c r="A31" s="10" t="s">
        <v>50</v>
      </c>
      <c r="B31" s="11" t="s">
        <v>51</v>
      </c>
      <c r="C31" s="11" t="s">
        <v>114</v>
      </c>
      <c r="D31" s="11" t="s">
        <v>52</v>
      </c>
      <c r="E31" s="11" t="s">
        <v>53</v>
      </c>
      <c r="F31" s="11" t="s">
        <v>54</v>
      </c>
      <c r="G31" s="12"/>
    </row>
    <row r="32" spans="1:7" ht="12.75" x14ac:dyDescent="0.2">
      <c r="A32" s="18"/>
      <c r="B32" s="19"/>
      <c r="C32" s="19"/>
      <c r="D32" s="19"/>
      <c r="E32" s="19"/>
      <c r="F32" s="19"/>
      <c r="G32" s="19"/>
    </row>
    <row r="33" spans="1:7" ht="25.5" x14ac:dyDescent="0.2">
      <c r="A33" s="22" t="s">
        <v>12</v>
      </c>
      <c r="B33" s="14">
        <v>0</v>
      </c>
      <c r="C33" s="14">
        <v>0</v>
      </c>
      <c r="D33" s="14">
        <f t="shared" ref="D33:D45" si="14">B33+C33</f>
        <v>0</v>
      </c>
      <c r="E33" s="14">
        <v>0</v>
      </c>
      <c r="F33" s="14">
        <v>0</v>
      </c>
      <c r="G33" s="14">
        <f t="shared" ref="G33:G45" si="15">D33-E33</f>
        <v>0</v>
      </c>
    </row>
    <row r="34" spans="1:7" ht="12.75" x14ac:dyDescent="0.2">
      <c r="A34" s="22"/>
      <c r="B34" s="14"/>
      <c r="C34" s="14"/>
      <c r="D34" s="14"/>
      <c r="E34" s="14"/>
      <c r="F34" s="14"/>
      <c r="G34" s="14"/>
    </row>
    <row r="35" spans="1:7" ht="12.75" x14ac:dyDescent="0.2">
      <c r="A35" s="22" t="s">
        <v>11</v>
      </c>
      <c r="B35" s="14">
        <v>0</v>
      </c>
      <c r="C35" s="14">
        <v>0</v>
      </c>
      <c r="D35" s="14">
        <f t="shared" si="14"/>
        <v>0</v>
      </c>
      <c r="E35" s="14">
        <v>0</v>
      </c>
      <c r="F35" s="14">
        <v>0</v>
      </c>
      <c r="G35" s="14">
        <f t="shared" si="15"/>
        <v>0</v>
      </c>
    </row>
    <row r="36" spans="1:7" ht="12.75" x14ac:dyDescent="0.2">
      <c r="A36" s="22"/>
      <c r="B36" s="14"/>
      <c r="C36" s="14"/>
      <c r="D36" s="14"/>
      <c r="E36" s="14"/>
      <c r="F36" s="14"/>
      <c r="G36" s="14"/>
    </row>
    <row r="37" spans="1:7" ht="25.5" x14ac:dyDescent="0.2">
      <c r="A37" s="22" t="s">
        <v>13</v>
      </c>
      <c r="B37" s="14">
        <v>0</v>
      </c>
      <c r="C37" s="14">
        <v>0</v>
      </c>
      <c r="D37" s="14">
        <f t="shared" si="14"/>
        <v>0</v>
      </c>
      <c r="E37" s="14">
        <v>0</v>
      </c>
      <c r="F37" s="14">
        <v>0</v>
      </c>
      <c r="G37" s="14">
        <f t="shared" si="15"/>
        <v>0</v>
      </c>
    </row>
    <row r="38" spans="1:7" ht="12.75" x14ac:dyDescent="0.2">
      <c r="A38" s="22"/>
      <c r="B38" s="14"/>
      <c r="C38" s="14"/>
      <c r="D38" s="14"/>
      <c r="E38" s="14"/>
      <c r="F38" s="14"/>
      <c r="G38" s="14"/>
    </row>
    <row r="39" spans="1:7" ht="25.5" x14ac:dyDescent="0.2">
      <c r="A39" s="22" t="s">
        <v>25</v>
      </c>
      <c r="B39" s="14">
        <v>0</v>
      </c>
      <c r="C39" s="14">
        <v>0</v>
      </c>
      <c r="D39" s="14">
        <f t="shared" si="14"/>
        <v>0</v>
      </c>
      <c r="E39" s="14">
        <v>0</v>
      </c>
      <c r="F39" s="14">
        <v>0</v>
      </c>
      <c r="G39" s="14">
        <f t="shared" si="15"/>
        <v>0</v>
      </c>
    </row>
    <row r="40" spans="1:7" ht="12.75" x14ac:dyDescent="0.2">
      <c r="A40" s="22"/>
      <c r="B40" s="14"/>
      <c r="C40" s="14"/>
      <c r="D40" s="14"/>
      <c r="E40" s="14"/>
      <c r="F40" s="14"/>
      <c r="G40" s="14"/>
    </row>
    <row r="41" spans="1:7" ht="25.5" x14ac:dyDescent="0.2">
      <c r="A41" s="22" t="s">
        <v>26</v>
      </c>
      <c r="B41" s="14">
        <v>0</v>
      </c>
      <c r="C41" s="14">
        <v>0</v>
      </c>
      <c r="D41" s="14">
        <f t="shared" si="14"/>
        <v>0</v>
      </c>
      <c r="E41" s="14">
        <v>0</v>
      </c>
      <c r="F41" s="14">
        <v>0</v>
      </c>
      <c r="G41" s="14">
        <f t="shared" si="15"/>
        <v>0</v>
      </c>
    </row>
    <row r="42" spans="1:7" ht="12.75" x14ac:dyDescent="0.2">
      <c r="A42" s="22"/>
      <c r="B42" s="14"/>
      <c r="C42" s="14"/>
      <c r="D42" s="14"/>
      <c r="E42" s="14"/>
      <c r="F42" s="14"/>
      <c r="G42" s="14"/>
    </row>
    <row r="43" spans="1:7" ht="25.5" x14ac:dyDescent="0.2">
      <c r="A43" s="22" t="s">
        <v>124</v>
      </c>
      <c r="B43" s="14">
        <v>0</v>
      </c>
      <c r="C43" s="14">
        <v>0</v>
      </c>
      <c r="D43" s="14">
        <f t="shared" ref="D43" si="16">B43+C43</f>
        <v>0</v>
      </c>
      <c r="E43" s="14">
        <v>0</v>
      </c>
      <c r="F43" s="14">
        <v>0</v>
      </c>
      <c r="G43" s="14">
        <f t="shared" ref="G43" si="17">D43-E43</f>
        <v>0</v>
      </c>
    </row>
    <row r="44" spans="1:7" ht="12.75" x14ac:dyDescent="0.2">
      <c r="A44" s="22"/>
      <c r="B44" s="14"/>
      <c r="C44" s="14"/>
      <c r="D44" s="14"/>
      <c r="E44" s="14"/>
      <c r="F44" s="14"/>
      <c r="G44" s="14"/>
    </row>
    <row r="45" spans="1:7" ht="12.75" x14ac:dyDescent="0.2">
      <c r="A45" s="22" t="s">
        <v>14</v>
      </c>
      <c r="B45" s="14">
        <v>0</v>
      </c>
      <c r="C45" s="14">
        <v>0</v>
      </c>
      <c r="D45" s="14">
        <f t="shared" si="14"/>
        <v>0</v>
      </c>
      <c r="E45" s="14">
        <v>0</v>
      </c>
      <c r="F45" s="14">
        <v>0</v>
      </c>
      <c r="G45" s="14">
        <f t="shared" si="15"/>
        <v>0</v>
      </c>
    </row>
    <row r="46" spans="1:7" ht="12.75" x14ac:dyDescent="0.2">
      <c r="A46" s="22"/>
      <c r="B46" s="14"/>
      <c r="C46" s="14"/>
      <c r="D46" s="14"/>
      <c r="E46" s="14"/>
      <c r="F46" s="14"/>
      <c r="G46" s="14"/>
    </row>
    <row r="47" spans="1:7" ht="12.75" x14ac:dyDescent="0.2">
      <c r="A47" s="22" t="s">
        <v>125</v>
      </c>
      <c r="B47" s="14">
        <v>13857955.52</v>
      </c>
      <c r="C47" s="14">
        <v>1344206.68</v>
      </c>
      <c r="D47" s="14">
        <f t="shared" ref="D47" si="18">B47+C47</f>
        <v>15202162.199999999</v>
      </c>
      <c r="E47" s="14">
        <v>7518993.0599999996</v>
      </c>
      <c r="F47" s="14">
        <v>7518993.0599999996</v>
      </c>
      <c r="G47" s="14">
        <f t="shared" ref="G47" si="19">D47-E47</f>
        <v>7683169.1399999997</v>
      </c>
    </row>
    <row r="48" spans="1:7" ht="12.75" x14ac:dyDescent="0.2">
      <c r="A48" s="22"/>
      <c r="B48" s="14"/>
      <c r="C48" s="14"/>
      <c r="D48" s="14"/>
      <c r="E48" s="14"/>
      <c r="F48" s="14"/>
      <c r="G48" s="14"/>
    </row>
    <row r="49" spans="1:7" ht="12.75" x14ac:dyDescent="0.2">
      <c r="A49" s="21" t="s">
        <v>122</v>
      </c>
      <c r="B49" s="16">
        <f t="shared" ref="B49:G49" si="20">SUM(B33:B47)</f>
        <v>13857955.52</v>
      </c>
      <c r="C49" s="16">
        <f t="shared" si="20"/>
        <v>1344206.68</v>
      </c>
      <c r="D49" s="16">
        <f t="shared" si="20"/>
        <v>15202162.199999999</v>
      </c>
      <c r="E49" s="16">
        <f t="shared" si="20"/>
        <v>7518993.0599999996</v>
      </c>
      <c r="F49" s="16">
        <f t="shared" si="20"/>
        <v>7518993.0599999996</v>
      </c>
      <c r="G49" s="16">
        <f t="shared" si="20"/>
        <v>7683169.1399999997</v>
      </c>
    </row>
    <row r="50" spans="1:7" ht="12.75" x14ac:dyDescent="0.2">
      <c r="A50" s="17"/>
      <c r="B50" s="17"/>
      <c r="C50" s="17"/>
      <c r="D50" s="17"/>
      <c r="E50" s="17"/>
      <c r="F50" s="17"/>
      <c r="G50" s="17"/>
    </row>
    <row r="51" spans="1:7" ht="12.75" x14ac:dyDescent="0.2">
      <c r="A51" s="17" t="s">
        <v>115</v>
      </c>
      <c r="B51" s="17"/>
      <c r="C51" s="17"/>
      <c r="D51" s="17"/>
      <c r="E51" s="17"/>
      <c r="F51" s="17"/>
      <c r="G51" s="17"/>
    </row>
    <row r="52" spans="1:7" ht="12.75" x14ac:dyDescent="0.2">
      <c r="A52" s="17"/>
      <c r="B52" s="17"/>
      <c r="C52" s="17"/>
      <c r="D52" s="17"/>
      <c r="E52" s="17"/>
      <c r="F52" s="17"/>
      <c r="G52" s="17"/>
    </row>
    <row r="53" spans="1:7" ht="12.75" x14ac:dyDescent="0.2">
      <c r="A53" s="17"/>
      <c r="B53" s="17"/>
      <c r="C53" s="17"/>
      <c r="D53" s="17"/>
      <c r="E53" s="17"/>
      <c r="F53" s="17"/>
      <c r="G53" s="17"/>
    </row>
    <row r="54" spans="1:7" ht="12.75" x14ac:dyDescent="0.2">
      <c r="A54" s="17"/>
      <c r="B54" s="17"/>
      <c r="C54" s="17"/>
      <c r="D54" s="17"/>
      <c r="E54" s="17"/>
      <c r="F54" s="17"/>
      <c r="G54" s="17"/>
    </row>
    <row r="55" spans="1:7" ht="12.75" x14ac:dyDescent="0.2">
      <c r="A55" s="17"/>
      <c r="B55" s="17"/>
      <c r="C55" s="17"/>
      <c r="D55" s="17"/>
      <c r="E55" s="17"/>
      <c r="F55" s="17"/>
      <c r="G55" s="17"/>
    </row>
    <row r="56" spans="1:7" ht="12.75" x14ac:dyDescent="0.2">
      <c r="A56" s="17"/>
      <c r="B56" s="17"/>
      <c r="C56" s="17"/>
      <c r="D56" s="17"/>
      <c r="E56" s="17"/>
      <c r="F56" s="17"/>
      <c r="G56" s="17"/>
    </row>
    <row r="57" spans="1:7" ht="12.75" x14ac:dyDescent="0.2">
      <c r="A57" s="17"/>
      <c r="B57" s="17"/>
      <c r="C57" s="17"/>
      <c r="D57" s="17"/>
      <c r="E57" s="17"/>
      <c r="F57" s="17"/>
      <c r="G57" s="17"/>
    </row>
    <row r="58" spans="1:7" ht="12.75" x14ac:dyDescent="0.2">
      <c r="A58" s="17"/>
      <c r="B58" s="17"/>
      <c r="C58" s="17"/>
      <c r="D58" s="17"/>
      <c r="E58" s="17"/>
      <c r="F58" s="17"/>
      <c r="G58" s="17"/>
    </row>
    <row r="59" spans="1:7" ht="12.75" x14ac:dyDescent="0.2">
      <c r="A59" s="17"/>
      <c r="B59" s="17"/>
      <c r="C59" s="17"/>
      <c r="D59" s="17"/>
      <c r="E59" s="17"/>
      <c r="F59" s="17"/>
      <c r="G59" s="17"/>
    </row>
    <row r="60" spans="1:7" ht="12.75" x14ac:dyDescent="0.2">
      <c r="A60" s="17"/>
      <c r="B60" s="17"/>
      <c r="C60" s="17"/>
      <c r="D60" s="17"/>
      <c r="E60" s="17"/>
      <c r="F60" s="17"/>
      <c r="G60" s="17"/>
    </row>
    <row r="61" spans="1:7" ht="12.75" x14ac:dyDescent="0.2">
      <c r="A61" s="17"/>
      <c r="B61" s="17"/>
      <c r="C61" s="17"/>
      <c r="D61" s="17"/>
      <c r="E61" s="17"/>
      <c r="F61" s="17"/>
      <c r="G61" s="17"/>
    </row>
    <row r="62" spans="1:7" ht="12.75" x14ac:dyDescent="0.2">
      <c r="A62" s="17"/>
      <c r="B62" s="17"/>
      <c r="C62" s="17"/>
      <c r="D62" s="17"/>
      <c r="E62" s="17"/>
      <c r="F62" s="17"/>
      <c r="G62" s="17"/>
    </row>
  </sheetData>
  <sheetProtection formatCells="0" formatColumns="0" formatRows="0" insertRows="0" deleteRows="0" autoFilter="0"/>
  <mergeCells count="9">
    <mergeCell ref="G2:G3"/>
    <mergeCell ref="A1:G1"/>
    <mergeCell ref="A17:G17"/>
    <mergeCell ref="G30:G31"/>
    <mergeCell ref="G18:G19"/>
    <mergeCell ref="A29:G29"/>
    <mergeCell ref="B2:F2"/>
    <mergeCell ref="B18:F18"/>
    <mergeCell ref="B30:F30"/>
  </mergeCells>
  <printOptions horizontalCentered="1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topLeftCell="B1" zoomScaleNormal="100" workbookViewId="0">
      <selection activeCell="F30" sqref="F30"/>
    </sheetView>
    <sheetView view="pageBreakPreview" zoomScaleNormal="100" zoomScaleSheetLayoutView="100" workbookViewId="1">
      <selection activeCell="G2" sqref="G2:G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83.25" customHeight="1" x14ac:dyDescent="0.2">
      <c r="A1" s="6" t="s">
        <v>129</v>
      </c>
      <c r="B1" s="7"/>
      <c r="C1" s="7"/>
      <c r="D1" s="7"/>
      <c r="E1" s="7"/>
      <c r="F1" s="7"/>
      <c r="G1" s="8"/>
    </row>
    <row r="2" spans="1:7" ht="12.75" x14ac:dyDescent="0.2">
      <c r="A2" s="5"/>
      <c r="B2" s="6" t="s">
        <v>56</v>
      </c>
      <c r="C2" s="7"/>
      <c r="D2" s="7"/>
      <c r="E2" s="7"/>
      <c r="F2" s="8"/>
      <c r="G2" s="9" t="s">
        <v>55</v>
      </c>
    </row>
    <row r="3" spans="1:7" ht="24.95" customHeight="1" x14ac:dyDescent="0.2">
      <c r="A3" s="10" t="s">
        <v>50</v>
      </c>
      <c r="B3" s="11" t="s">
        <v>51</v>
      </c>
      <c r="C3" s="11" t="s">
        <v>114</v>
      </c>
      <c r="D3" s="11" t="s">
        <v>52</v>
      </c>
      <c r="E3" s="11" t="s">
        <v>53</v>
      </c>
      <c r="F3" s="11" t="s">
        <v>54</v>
      </c>
      <c r="G3" s="12"/>
    </row>
    <row r="4" spans="1:7" ht="12.75" x14ac:dyDescent="0.2">
      <c r="A4" s="18"/>
      <c r="B4" s="19"/>
      <c r="C4" s="19"/>
      <c r="D4" s="19"/>
      <c r="E4" s="19"/>
      <c r="F4" s="19"/>
      <c r="G4" s="19"/>
    </row>
    <row r="5" spans="1:7" ht="12.75" x14ac:dyDescent="0.2">
      <c r="A5" s="23" t="s">
        <v>0</v>
      </c>
      <c r="B5" s="14">
        <v>13830955.52</v>
      </c>
      <c r="C5" s="14">
        <v>439054.87</v>
      </c>
      <c r="D5" s="14">
        <f>B5+C5</f>
        <v>14270010.389999999</v>
      </c>
      <c r="E5" s="14">
        <v>6646841.25</v>
      </c>
      <c r="F5" s="14">
        <v>6646841.25</v>
      </c>
      <c r="G5" s="14">
        <f>D5-E5</f>
        <v>7623169.1399999987</v>
      </c>
    </row>
    <row r="6" spans="1:7" ht="12.75" x14ac:dyDescent="0.2">
      <c r="A6" s="23"/>
      <c r="B6" s="14"/>
      <c r="C6" s="14"/>
      <c r="D6" s="14"/>
      <c r="E6" s="14"/>
      <c r="F6" s="14"/>
      <c r="G6" s="14"/>
    </row>
    <row r="7" spans="1:7" ht="12.75" x14ac:dyDescent="0.2">
      <c r="A7" s="23" t="s">
        <v>1</v>
      </c>
      <c r="B7" s="14">
        <v>27000</v>
      </c>
      <c r="C7" s="14">
        <v>905151.81</v>
      </c>
      <c r="D7" s="14">
        <f>B7+C7</f>
        <v>932151.81</v>
      </c>
      <c r="E7" s="14">
        <v>872151.81</v>
      </c>
      <c r="F7" s="14">
        <v>872151.81</v>
      </c>
      <c r="G7" s="14">
        <f>D7-E7</f>
        <v>60000</v>
      </c>
    </row>
    <row r="8" spans="1:7" ht="12.75" x14ac:dyDescent="0.2">
      <c r="A8" s="23"/>
      <c r="B8" s="14"/>
      <c r="C8" s="14"/>
      <c r="D8" s="14"/>
      <c r="E8" s="14"/>
      <c r="F8" s="14"/>
      <c r="G8" s="14"/>
    </row>
    <row r="9" spans="1:7" ht="12.75" x14ac:dyDescent="0.2">
      <c r="A9" s="23" t="s">
        <v>2</v>
      </c>
      <c r="B9" s="14">
        <v>0</v>
      </c>
      <c r="C9" s="14">
        <v>0</v>
      </c>
      <c r="D9" s="14">
        <f>B9+C9</f>
        <v>0</v>
      </c>
      <c r="E9" s="14">
        <v>0</v>
      </c>
      <c r="F9" s="14">
        <v>0</v>
      </c>
      <c r="G9" s="14">
        <f>D9-E9</f>
        <v>0</v>
      </c>
    </row>
    <row r="10" spans="1:7" ht="12.75" x14ac:dyDescent="0.2">
      <c r="A10" s="23"/>
      <c r="B10" s="14"/>
      <c r="C10" s="14"/>
      <c r="D10" s="14"/>
      <c r="E10" s="14"/>
      <c r="F10" s="14"/>
      <c r="G10" s="14"/>
    </row>
    <row r="11" spans="1:7" ht="12.75" x14ac:dyDescent="0.2">
      <c r="A11" s="23" t="s">
        <v>39</v>
      </c>
      <c r="B11" s="14">
        <v>0</v>
      </c>
      <c r="C11" s="14">
        <v>0</v>
      </c>
      <c r="D11" s="14">
        <f>B11+C11</f>
        <v>0</v>
      </c>
      <c r="E11" s="14">
        <v>0</v>
      </c>
      <c r="F11" s="14">
        <v>0</v>
      </c>
      <c r="G11" s="14">
        <f>D11-E11</f>
        <v>0</v>
      </c>
    </row>
    <row r="12" spans="1:7" ht="12.75" x14ac:dyDescent="0.2">
      <c r="A12" s="23"/>
      <c r="B12" s="14"/>
      <c r="C12" s="14"/>
      <c r="D12" s="14"/>
      <c r="E12" s="14"/>
      <c r="F12" s="14"/>
      <c r="G12" s="14"/>
    </row>
    <row r="13" spans="1:7" ht="12.75" x14ac:dyDescent="0.2">
      <c r="A13" s="24" t="s">
        <v>36</v>
      </c>
      <c r="B13" s="14">
        <v>0</v>
      </c>
      <c r="C13" s="14">
        <v>0</v>
      </c>
      <c r="D13" s="14">
        <f>B13+C13</f>
        <v>0</v>
      </c>
      <c r="E13" s="14">
        <v>0</v>
      </c>
      <c r="F13" s="14">
        <v>0</v>
      </c>
      <c r="G13" s="14">
        <f>D13-E13</f>
        <v>0</v>
      </c>
    </row>
    <row r="14" spans="1:7" ht="12.75" x14ac:dyDescent="0.2">
      <c r="A14" s="25"/>
      <c r="B14" s="26"/>
      <c r="C14" s="26"/>
      <c r="D14" s="26"/>
      <c r="E14" s="26"/>
      <c r="F14" s="26"/>
      <c r="G14" s="26"/>
    </row>
    <row r="15" spans="1:7" ht="12.75" x14ac:dyDescent="0.2">
      <c r="A15" s="27" t="s">
        <v>122</v>
      </c>
      <c r="B15" s="28">
        <f t="shared" ref="B15:G15" si="0">SUM(B5+B7+B9+B11+B13)</f>
        <v>13857955.52</v>
      </c>
      <c r="C15" s="28">
        <f t="shared" si="0"/>
        <v>1344206.6800000002</v>
      </c>
      <c r="D15" s="28">
        <f t="shared" si="0"/>
        <v>15202162.199999999</v>
      </c>
      <c r="E15" s="28">
        <f t="shared" si="0"/>
        <v>7518993.0600000005</v>
      </c>
      <c r="F15" s="28">
        <f t="shared" si="0"/>
        <v>7518993.0600000005</v>
      </c>
      <c r="G15" s="28">
        <f t="shared" si="0"/>
        <v>7683169.1399999987</v>
      </c>
    </row>
    <row r="16" spans="1:7" ht="12.75" x14ac:dyDescent="0.2">
      <c r="A16" s="17"/>
      <c r="B16" s="17"/>
      <c r="C16" s="17"/>
      <c r="D16" s="17"/>
      <c r="E16" s="17"/>
      <c r="F16" s="17"/>
      <c r="G16" s="17"/>
    </row>
    <row r="17" spans="1:7" ht="12.75" x14ac:dyDescent="0.2">
      <c r="A17" s="17"/>
      <c r="B17" s="17"/>
      <c r="C17" s="17"/>
      <c r="D17" s="17"/>
      <c r="E17" s="17"/>
      <c r="F17" s="17"/>
      <c r="G17" s="17"/>
    </row>
    <row r="18" spans="1:7" ht="12.75" x14ac:dyDescent="0.2">
      <c r="A18" s="17" t="s">
        <v>115</v>
      </c>
      <c r="B18" s="17"/>
      <c r="C18" s="17"/>
      <c r="D18" s="17"/>
      <c r="E18" s="17"/>
      <c r="F18" s="17"/>
      <c r="G18" s="17"/>
    </row>
    <row r="19" spans="1:7" ht="12.75" x14ac:dyDescent="0.2">
      <c r="A19" s="17"/>
      <c r="B19" s="17"/>
      <c r="C19" s="17"/>
      <c r="D19" s="17"/>
      <c r="E19" s="17"/>
      <c r="F19" s="17"/>
      <c r="G19" s="17"/>
    </row>
    <row r="20" spans="1:7" ht="12.75" x14ac:dyDescent="0.2">
      <c r="A20" s="17"/>
      <c r="B20" s="17"/>
      <c r="C20" s="17"/>
      <c r="D20" s="17"/>
      <c r="E20" s="17"/>
      <c r="F20" s="17"/>
      <c r="G20" s="17"/>
    </row>
    <row r="21" spans="1:7" ht="12.75" x14ac:dyDescent="0.2">
      <c r="A21" s="17"/>
      <c r="B21" s="17"/>
      <c r="C21" s="17"/>
      <c r="D21" s="17"/>
      <c r="E21" s="17"/>
      <c r="F21" s="17"/>
      <c r="G21" s="17"/>
    </row>
    <row r="22" spans="1:7" ht="12.75" x14ac:dyDescent="0.2">
      <c r="A22" s="17"/>
      <c r="B22" s="17"/>
      <c r="C22" s="17"/>
      <c r="D22" s="17"/>
      <c r="E22" s="17"/>
      <c r="F22" s="17"/>
      <c r="G22" s="17"/>
    </row>
    <row r="23" spans="1:7" ht="12.75" x14ac:dyDescent="0.2">
      <c r="A23" s="17"/>
      <c r="B23" s="17"/>
      <c r="C23" s="17"/>
      <c r="D23" s="17"/>
      <c r="E23" s="17"/>
      <c r="F23" s="17"/>
      <c r="G23" s="17"/>
    </row>
    <row r="24" spans="1:7" ht="12.75" x14ac:dyDescent="0.2">
      <c r="A24" s="17"/>
      <c r="B24" s="17"/>
      <c r="C24" s="17"/>
      <c r="D24" s="17"/>
      <c r="E24" s="17"/>
      <c r="F24" s="17"/>
      <c r="G24" s="17"/>
    </row>
    <row r="25" spans="1:7" ht="12.75" x14ac:dyDescent="0.2">
      <c r="A25" s="17"/>
      <c r="B25" s="17"/>
      <c r="C25" s="17"/>
      <c r="D25" s="17"/>
      <c r="E25" s="17"/>
      <c r="F25" s="17"/>
      <c r="G25" s="17"/>
    </row>
    <row r="26" spans="1:7" ht="12.75" x14ac:dyDescent="0.2">
      <c r="A26" s="17"/>
      <c r="B26" s="17"/>
      <c r="C26" s="17"/>
      <c r="D26" s="17"/>
      <c r="E26" s="17"/>
      <c r="F26" s="17"/>
      <c r="G26" s="17"/>
    </row>
    <row r="27" spans="1:7" ht="12.75" x14ac:dyDescent="0.2">
      <c r="A27" s="17"/>
      <c r="B27" s="17"/>
      <c r="C27" s="17"/>
      <c r="D27" s="17"/>
      <c r="E27" s="17"/>
      <c r="F27" s="17"/>
      <c r="G27" s="17"/>
    </row>
    <row r="28" spans="1:7" ht="12.75" x14ac:dyDescent="0.2">
      <c r="A28" s="17"/>
      <c r="B28" s="17"/>
      <c r="C28" s="17"/>
      <c r="D28" s="17"/>
      <c r="E28" s="17"/>
      <c r="F28" s="17"/>
      <c r="G28" s="17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showGridLines="0" topLeftCell="B39" workbookViewId="0">
      <selection activeCell="F88" sqref="F88"/>
    </sheetView>
    <sheetView view="pageBreakPreview" zoomScale="60" zoomScaleNormal="100" workbookViewId="1">
      <selection activeCell="G2" sqref="G2:G3"/>
    </sheetView>
  </sheetViews>
  <sheetFormatPr baseColWidth="10" defaultColWidth="12" defaultRowHeight="11.25" x14ac:dyDescent="0.2"/>
  <cols>
    <col min="1" max="1" width="98.83203125" style="1" customWidth="1"/>
    <col min="2" max="2" width="23" style="1" customWidth="1"/>
    <col min="3" max="3" width="25.6640625" style="1" bestFit="1" customWidth="1"/>
    <col min="4" max="4" width="19.6640625" style="1" customWidth="1"/>
    <col min="5" max="5" width="20" style="1" customWidth="1"/>
    <col min="6" max="6" width="18.33203125" style="1" customWidth="1"/>
    <col min="7" max="7" width="23.6640625" style="1" customWidth="1"/>
    <col min="8" max="16384" width="12" style="1"/>
  </cols>
  <sheetData>
    <row r="1" spans="1:8" ht="88.5" customHeight="1" x14ac:dyDescent="0.2">
      <c r="A1" s="29" t="s">
        <v>128</v>
      </c>
      <c r="B1" s="29"/>
      <c r="C1" s="29"/>
      <c r="D1" s="29"/>
      <c r="E1" s="29"/>
      <c r="F1" s="29"/>
      <c r="G1" s="30"/>
      <c r="H1" s="31"/>
    </row>
    <row r="2" spans="1:8" ht="15.75" x14ac:dyDescent="0.2">
      <c r="A2" s="32"/>
      <c r="B2" s="33" t="s">
        <v>56</v>
      </c>
      <c r="C2" s="29"/>
      <c r="D2" s="29"/>
      <c r="E2" s="29"/>
      <c r="F2" s="30"/>
      <c r="G2" s="34" t="s">
        <v>55</v>
      </c>
      <c r="H2" s="31"/>
    </row>
    <row r="3" spans="1:8" ht="57" customHeight="1" x14ac:dyDescent="0.2">
      <c r="A3" s="35" t="s">
        <v>50</v>
      </c>
      <c r="B3" s="36" t="s">
        <v>51</v>
      </c>
      <c r="C3" s="36" t="s">
        <v>114</v>
      </c>
      <c r="D3" s="36" t="s">
        <v>52</v>
      </c>
      <c r="E3" s="36" t="s">
        <v>53</v>
      </c>
      <c r="F3" s="36" t="s">
        <v>54</v>
      </c>
      <c r="G3" s="37"/>
      <c r="H3" s="31"/>
    </row>
    <row r="4" spans="1:8" ht="15.75" x14ac:dyDescent="0.25">
      <c r="A4" s="38" t="s">
        <v>57</v>
      </c>
      <c r="B4" s="39">
        <f>SUM(B5:B11)</f>
        <v>10032467.359999999</v>
      </c>
      <c r="C4" s="39">
        <f>SUM(C5:C11)</f>
        <v>211654.06000000003</v>
      </c>
      <c r="D4" s="39">
        <f>B4+C4</f>
        <v>10244121.42</v>
      </c>
      <c r="E4" s="39">
        <f>SUM(E5:E11)</f>
        <v>4410053.17</v>
      </c>
      <c r="F4" s="39">
        <f>SUM(F5:F11)</f>
        <v>4410053.17</v>
      </c>
      <c r="G4" s="39">
        <f>D4-E4</f>
        <v>5834068.25</v>
      </c>
      <c r="H4" s="31"/>
    </row>
    <row r="5" spans="1:8" ht="15" x14ac:dyDescent="0.2">
      <c r="A5" s="40" t="s">
        <v>61</v>
      </c>
      <c r="B5" s="41">
        <v>5296632.7300000004</v>
      </c>
      <c r="C5" s="41">
        <v>58648.22</v>
      </c>
      <c r="D5" s="41">
        <f t="shared" ref="D5:D68" si="0">B5+C5</f>
        <v>5355280.95</v>
      </c>
      <c r="E5" s="41">
        <v>2587395.7200000002</v>
      </c>
      <c r="F5" s="41">
        <v>2587395.7200000002</v>
      </c>
      <c r="G5" s="41">
        <f t="shared" ref="G5:G68" si="1">D5-E5</f>
        <v>2767885.23</v>
      </c>
      <c r="H5" s="42">
        <v>1100</v>
      </c>
    </row>
    <row r="6" spans="1:8" ht="15" x14ac:dyDescent="0.2">
      <c r="A6" s="40" t="s">
        <v>62</v>
      </c>
      <c r="B6" s="41">
        <v>56100</v>
      </c>
      <c r="C6" s="41">
        <v>-1800</v>
      </c>
      <c r="D6" s="41">
        <f t="shared" si="0"/>
        <v>54300</v>
      </c>
      <c r="E6" s="41">
        <v>34300</v>
      </c>
      <c r="F6" s="41">
        <v>34300</v>
      </c>
      <c r="G6" s="41">
        <f t="shared" si="1"/>
        <v>20000</v>
      </c>
      <c r="H6" s="42">
        <v>1200</v>
      </c>
    </row>
    <row r="7" spans="1:8" ht="15" x14ac:dyDescent="0.2">
      <c r="A7" s="40" t="s">
        <v>63</v>
      </c>
      <c r="B7" s="41">
        <v>1131426.1399999999</v>
      </c>
      <c r="C7" s="41">
        <v>95731.61</v>
      </c>
      <c r="D7" s="41">
        <f t="shared" si="0"/>
        <v>1227157.75</v>
      </c>
      <c r="E7" s="41">
        <v>37029.72</v>
      </c>
      <c r="F7" s="41">
        <v>37029.72</v>
      </c>
      <c r="G7" s="41">
        <f t="shared" si="1"/>
        <v>1190128.03</v>
      </c>
      <c r="H7" s="42">
        <v>1300</v>
      </c>
    </row>
    <row r="8" spans="1:8" ht="15" x14ac:dyDescent="0.2">
      <c r="A8" s="40" t="s">
        <v>33</v>
      </c>
      <c r="B8" s="41">
        <v>0</v>
      </c>
      <c r="C8" s="41">
        <v>0</v>
      </c>
      <c r="D8" s="41">
        <f t="shared" si="0"/>
        <v>0</v>
      </c>
      <c r="E8" s="41">
        <v>0</v>
      </c>
      <c r="F8" s="41">
        <v>0</v>
      </c>
      <c r="G8" s="41">
        <f t="shared" si="1"/>
        <v>0</v>
      </c>
      <c r="H8" s="42">
        <v>1400</v>
      </c>
    </row>
    <row r="9" spans="1:8" ht="15" x14ac:dyDescent="0.2">
      <c r="A9" s="40" t="s">
        <v>64</v>
      </c>
      <c r="B9" s="41">
        <v>3548308.49</v>
      </c>
      <c r="C9" s="41">
        <v>59074.23</v>
      </c>
      <c r="D9" s="41">
        <f t="shared" si="0"/>
        <v>3607382.72</v>
      </c>
      <c r="E9" s="41">
        <v>1751327.73</v>
      </c>
      <c r="F9" s="41">
        <v>1751327.73</v>
      </c>
      <c r="G9" s="41">
        <f t="shared" si="1"/>
        <v>1856054.9900000002</v>
      </c>
      <c r="H9" s="42">
        <v>1500</v>
      </c>
    </row>
    <row r="10" spans="1:8" ht="15" x14ac:dyDescent="0.2">
      <c r="A10" s="40" t="s">
        <v>34</v>
      </c>
      <c r="B10" s="41">
        <v>0</v>
      </c>
      <c r="C10" s="41">
        <v>0</v>
      </c>
      <c r="D10" s="41">
        <f t="shared" si="0"/>
        <v>0</v>
      </c>
      <c r="E10" s="41">
        <v>0</v>
      </c>
      <c r="F10" s="41">
        <v>0</v>
      </c>
      <c r="G10" s="41">
        <f t="shared" si="1"/>
        <v>0</v>
      </c>
      <c r="H10" s="42">
        <v>1600</v>
      </c>
    </row>
    <row r="11" spans="1:8" ht="15" x14ac:dyDescent="0.2">
      <c r="A11" s="40" t="s">
        <v>65</v>
      </c>
      <c r="B11" s="41">
        <v>0</v>
      </c>
      <c r="C11" s="41">
        <v>0</v>
      </c>
      <c r="D11" s="41">
        <f t="shared" si="0"/>
        <v>0</v>
      </c>
      <c r="E11" s="41">
        <v>0</v>
      </c>
      <c r="F11" s="41">
        <v>0</v>
      </c>
      <c r="G11" s="41">
        <f t="shared" si="1"/>
        <v>0</v>
      </c>
      <c r="H11" s="42">
        <v>1700</v>
      </c>
    </row>
    <row r="12" spans="1:8" ht="15.75" x14ac:dyDescent="0.25">
      <c r="A12" s="38" t="s">
        <v>117</v>
      </c>
      <c r="B12" s="43">
        <f>SUM(B13:B21)</f>
        <v>2330961.2000000002</v>
      </c>
      <c r="C12" s="43">
        <f>SUM(C13:C21)</f>
        <v>-67661.26999999999</v>
      </c>
      <c r="D12" s="43">
        <f t="shared" si="0"/>
        <v>2263299.9300000002</v>
      </c>
      <c r="E12" s="43">
        <f>SUM(E13:E21)</f>
        <v>1246228.3999999999</v>
      </c>
      <c r="F12" s="43">
        <f>SUM(F13:F21)</f>
        <v>1246228.3999999999</v>
      </c>
      <c r="G12" s="43">
        <f t="shared" si="1"/>
        <v>1017071.5300000003</v>
      </c>
      <c r="H12" s="44">
        <v>0</v>
      </c>
    </row>
    <row r="13" spans="1:8" ht="15" x14ac:dyDescent="0.2">
      <c r="A13" s="40" t="s">
        <v>66</v>
      </c>
      <c r="B13" s="41">
        <v>501508.83</v>
      </c>
      <c r="C13" s="41">
        <v>-151008.01999999999</v>
      </c>
      <c r="D13" s="41">
        <f t="shared" si="0"/>
        <v>350500.81000000006</v>
      </c>
      <c r="E13" s="41">
        <v>238172.24</v>
      </c>
      <c r="F13" s="41">
        <v>238172.24</v>
      </c>
      <c r="G13" s="41">
        <f t="shared" si="1"/>
        <v>112328.57000000007</v>
      </c>
      <c r="H13" s="42">
        <v>2100</v>
      </c>
    </row>
    <row r="14" spans="1:8" ht="15" x14ac:dyDescent="0.2">
      <c r="A14" s="40" t="s">
        <v>67</v>
      </c>
      <c r="B14" s="41">
        <v>29850</v>
      </c>
      <c r="C14" s="41">
        <v>75823.710000000006</v>
      </c>
      <c r="D14" s="41">
        <f t="shared" si="0"/>
        <v>105673.71</v>
      </c>
      <c r="E14" s="41">
        <v>76917.710000000006</v>
      </c>
      <c r="F14" s="41">
        <v>76917.710000000006</v>
      </c>
      <c r="G14" s="41">
        <f t="shared" si="1"/>
        <v>28756</v>
      </c>
      <c r="H14" s="42">
        <v>2200</v>
      </c>
    </row>
    <row r="15" spans="1:8" ht="15" x14ac:dyDescent="0.2">
      <c r="A15" s="40" t="s">
        <v>68</v>
      </c>
      <c r="B15" s="41">
        <v>917745.52</v>
      </c>
      <c r="C15" s="41">
        <v>51703.96</v>
      </c>
      <c r="D15" s="41">
        <f t="shared" si="0"/>
        <v>969449.48</v>
      </c>
      <c r="E15" s="41">
        <v>391637.33</v>
      </c>
      <c r="F15" s="41">
        <v>391637.33</v>
      </c>
      <c r="G15" s="41">
        <f t="shared" si="1"/>
        <v>577812.14999999991</v>
      </c>
      <c r="H15" s="42">
        <v>2300</v>
      </c>
    </row>
    <row r="16" spans="1:8" ht="15" x14ac:dyDescent="0.2">
      <c r="A16" s="40" t="s">
        <v>69</v>
      </c>
      <c r="B16" s="41">
        <v>43365.78</v>
      </c>
      <c r="C16" s="41">
        <v>44836.35</v>
      </c>
      <c r="D16" s="41">
        <f t="shared" si="0"/>
        <v>88202.13</v>
      </c>
      <c r="E16" s="41">
        <v>68217.740000000005</v>
      </c>
      <c r="F16" s="41">
        <v>68217.740000000005</v>
      </c>
      <c r="G16" s="41">
        <f t="shared" si="1"/>
        <v>19984.39</v>
      </c>
      <c r="H16" s="42">
        <v>2400</v>
      </c>
    </row>
    <row r="17" spans="1:8" ht="15" x14ac:dyDescent="0.2">
      <c r="A17" s="40" t="s">
        <v>70</v>
      </c>
      <c r="B17" s="41">
        <v>13000</v>
      </c>
      <c r="C17" s="41">
        <v>14386.45</v>
      </c>
      <c r="D17" s="41">
        <f t="shared" si="0"/>
        <v>27386.45</v>
      </c>
      <c r="E17" s="41">
        <v>14683.95</v>
      </c>
      <c r="F17" s="41">
        <v>14683.95</v>
      </c>
      <c r="G17" s="41">
        <f t="shared" si="1"/>
        <v>12702.5</v>
      </c>
      <c r="H17" s="42">
        <v>2500</v>
      </c>
    </row>
    <row r="18" spans="1:8" ht="15" x14ac:dyDescent="0.2">
      <c r="A18" s="40" t="s">
        <v>71</v>
      </c>
      <c r="B18" s="41">
        <v>545891.06999999995</v>
      </c>
      <c r="C18" s="41">
        <v>-86619.22</v>
      </c>
      <c r="D18" s="41">
        <f t="shared" si="0"/>
        <v>459271.85</v>
      </c>
      <c r="E18" s="41">
        <v>341096.51</v>
      </c>
      <c r="F18" s="41">
        <v>341096.51</v>
      </c>
      <c r="G18" s="41">
        <f t="shared" si="1"/>
        <v>118175.33999999997</v>
      </c>
      <c r="H18" s="42">
        <v>2600</v>
      </c>
    </row>
    <row r="19" spans="1:8" ht="15" x14ac:dyDescent="0.2">
      <c r="A19" s="40" t="s">
        <v>72</v>
      </c>
      <c r="B19" s="41">
        <v>5000</v>
      </c>
      <c r="C19" s="41">
        <v>0</v>
      </c>
      <c r="D19" s="41">
        <f t="shared" si="0"/>
        <v>5000</v>
      </c>
      <c r="E19" s="41">
        <v>0</v>
      </c>
      <c r="F19" s="41">
        <v>0</v>
      </c>
      <c r="G19" s="41">
        <f t="shared" si="1"/>
        <v>5000</v>
      </c>
      <c r="H19" s="42">
        <v>2700</v>
      </c>
    </row>
    <row r="20" spans="1:8" ht="15" x14ac:dyDescent="0.2">
      <c r="A20" s="40" t="s">
        <v>73</v>
      </c>
      <c r="B20" s="41">
        <v>0</v>
      </c>
      <c r="C20" s="41">
        <v>0</v>
      </c>
      <c r="D20" s="41">
        <f t="shared" si="0"/>
        <v>0</v>
      </c>
      <c r="E20" s="41">
        <v>0</v>
      </c>
      <c r="F20" s="41">
        <v>0</v>
      </c>
      <c r="G20" s="41">
        <f t="shared" si="1"/>
        <v>0</v>
      </c>
      <c r="H20" s="42">
        <v>2800</v>
      </c>
    </row>
    <row r="21" spans="1:8" ht="15" x14ac:dyDescent="0.2">
      <c r="A21" s="40" t="s">
        <v>74</v>
      </c>
      <c r="B21" s="41">
        <v>274600</v>
      </c>
      <c r="C21" s="41">
        <v>-16784.5</v>
      </c>
      <c r="D21" s="41">
        <f t="shared" si="0"/>
        <v>257815.5</v>
      </c>
      <c r="E21" s="41">
        <v>115502.92</v>
      </c>
      <c r="F21" s="41">
        <v>115502.92</v>
      </c>
      <c r="G21" s="41">
        <f t="shared" si="1"/>
        <v>142312.58000000002</v>
      </c>
      <c r="H21" s="42">
        <v>2900</v>
      </c>
    </row>
    <row r="22" spans="1:8" ht="15.75" x14ac:dyDescent="0.25">
      <c r="A22" s="38" t="s">
        <v>58</v>
      </c>
      <c r="B22" s="43">
        <f>SUM(B23:B31)</f>
        <v>1183526.96</v>
      </c>
      <c r="C22" s="43">
        <f>SUM(C23:C31)</f>
        <v>11475.489999999991</v>
      </c>
      <c r="D22" s="43">
        <f t="shared" si="0"/>
        <v>1195002.45</v>
      </c>
      <c r="E22" s="43">
        <f>SUM(E23:E31)</f>
        <v>630471.74</v>
      </c>
      <c r="F22" s="43">
        <f>SUM(F23:F31)</f>
        <v>630471.74</v>
      </c>
      <c r="G22" s="43">
        <f t="shared" si="1"/>
        <v>564530.71</v>
      </c>
      <c r="H22" s="44">
        <v>0</v>
      </c>
    </row>
    <row r="23" spans="1:8" ht="15" x14ac:dyDescent="0.2">
      <c r="A23" s="40" t="s">
        <v>75</v>
      </c>
      <c r="B23" s="41">
        <v>228600</v>
      </c>
      <c r="C23" s="41">
        <v>1922.68</v>
      </c>
      <c r="D23" s="41">
        <f t="shared" si="0"/>
        <v>230522.68</v>
      </c>
      <c r="E23" s="41">
        <v>77190.2</v>
      </c>
      <c r="F23" s="41">
        <v>77190.2</v>
      </c>
      <c r="G23" s="41">
        <f t="shared" si="1"/>
        <v>153332.47999999998</v>
      </c>
      <c r="H23" s="42">
        <v>3100</v>
      </c>
    </row>
    <row r="24" spans="1:8" ht="15" x14ac:dyDescent="0.2">
      <c r="A24" s="40" t="s">
        <v>76</v>
      </c>
      <c r="B24" s="41">
        <v>92010</v>
      </c>
      <c r="C24" s="41">
        <v>5722.8</v>
      </c>
      <c r="D24" s="41">
        <f t="shared" si="0"/>
        <v>97732.800000000003</v>
      </c>
      <c r="E24" s="41">
        <v>48174.400000000001</v>
      </c>
      <c r="F24" s="41">
        <v>48174.400000000001</v>
      </c>
      <c r="G24" s="41">
        <f t="shared" si="1"/>
        <v>49558.400000000001</v>
      </c>
      <c r="H24" s="42">
        <v>3200</v>
      </c>
    </row>
    <row r="25" spans="1:8" ht="15" x14ac:dyDescent="0.2">
      <c r="A25" s="40" t="s">
        <v>77</v>
      </c>
      <c r="B25" s="41">
        <v>2000</v>
      </c>
      <c r="C25" s="41">
        <v>3000</v>
      </c>
      <c r="D25" s="41">
        <f t="shared" si="0"/>
        <v>5000</v>
      </c>
      <c r="E25" s="41">
        <v>834.01</v>
      </c>
      <c r="F25" s="41">
        <v>834.01</v>
      </c>
      <c r="G25" s="41">
        <f t="shared" si="1"/>
        <v>4165.99</v>
      </c>
      <c r="H25" s="42">
        <v>3300</v>
      </c>
    </row>
    <row r="26" spans="1:8" ht="15" x14ac:dyDescent="0.2">
      <c r="A26" s="40" t="s">
        <v>78</v>
      </c>
      <c r="B26" s="41">
        <v>189848.75</v>
      </c>
      <c r="C26" s="41">
        <v>39956.81</v>
      </c>
      <c r="D26" s="41">
        <f t="shared" si="0"/>
        <v>229805.56</v>
      </c>
      <c r="E26" s="41">
        <v>167118.9</v>
      </c>
      <c r="F26" s="41">
        <v>167118.9</v>
      </c>
      <c r="G26" s="41">
        <f t="shared" si="1"/>
        <v>62686.66</v>
      </c>
      <c r="H26" s="42">
        <v>3400</v>
      </c>
    </row>
    <row r="27" spans="1:8" ht="15" x14ac:dyDescent="0.2">
      <c r="A27" s="40" t="s">
        <v>79</v>
      </c>
      <c r="B27" s="41">
        <v>143568.21</v>
      </c>
      <c r="C27" s="41">
        <v>30045.599999999999</v>
      </c>
      <c r="D27" s="41">
        <f t="shared" si="0"/>
        <v>173613.81</v>
      </c>
      <c r="E27" s="41">
        <v>121450.49</v>
      </c>
      <c r="F27" s="41">
        <v>121450.49</v>
      </c>
      <c r="G27" s="41">
        <f t="shared" si="1"/>
        <v>52163.319999999992</v>
      </c>
      <c r="H27" s="42">
        <v>3500</v>
      </c>
    </row>
    <row r="28" spans="1:8" ht="15" x14ac:dyDescent="0.2">
      <c r="A28" s="40" t="s">
        <v>126</v>
      </c>
      <c r="B28" s="41">
        <v>0</v>
      </c>
      <c r="C28" s="41">
        <v>0</v>
      </c>
      <c r="D28" s="41">
        <f t="shared" si="0"/>
        <v>0</v>
      </c>
      <c r="E28" s="41">
        <v>0</v>
      </c>
      <c r="F28" s="41">
        <v>0</v>
      </c>
      <c r="G28" s="41">
        <f t="shared" si="1"/>
        <v>0</v>
      </c>
      <c r="H28" s="42">
        <v>3600</v>
      </c>
    </row>
    <row r="29" spans="1:8" ht="15" x14ac:dyDescent="0.2">
      <c r="A29" s="40" t="s">
        <v>80</v>
      </c>
      <c r="B29" s="41">
        <v>23500</v>
      </c>
      <c r="C29" s="41">
        <v>-6017</v>
      </c>
      <c r="D29" s="41">
        <f t="shared" si="0"/>
        <v>17483</v>
      </c>
      <c r="E29" s="41">
        <v>3247.14</v>
      </c>
      <c r="F29" s="41">
        <v>3247.14</v>
      </c>
      <c r="G29" s="41">
        <f t="shared" si="1"/>
        <v>14235.86</v>
      </c>
      <c r="H29" s="42">
        <v>3700</v>
      </c>
    </row>
    <row r="30" spans="1:8" ht="15" x14ac:dyDescent="0.2">
      <c r="A30" s="40" t="s">
        <v>81</v>
      </c>
      <c r="B30" s="41">
        <v>214000</v>
      </c>
      <c r="C30" s="41">
        <v>-82478.399999999994</v>
      </c>
      <c r="D30" s="41">
        <f t="shared" si="0"/>
        <v>131521.60000000001</v>
      </c>
      <c r="E30" s="41">
        <v>63783.6</v>
      </c>
      <c r="F30" s="41">
        <v>63783.6</v>
      </c>
      <c r="G30" s="41">
        <f t="shared" si="1"/>
        <v>67738</v>
      </c>
      <c r="H30" s="42">
        <v>3800</v>
      </c>
    </row>
    <row r="31" spans="1:8" ht="15" x14ac:dyDescent="0.2">
      <c r="A31" s="40" t="s">
        <v>18</v>
      </c>
      <c r="B31" s="41">
        <v>290000</v>
      </c>
      <c r="C31" s="41">
        <v>19323</v>
      </c>
      <c r="D31" s="41">
        <f t="shared" si="0"/>
        <v>309323</v>
      </c>
      <c r="E31" s="41">
        <v>148673</v>
      </c>
      <c r="F31" s="41">
        <v>148673</v>
      </c>
      <c r="G31" s="41">
        <f t="shared" si="1"/>
        <v>160650</v>
      </c>
      <c r="H31" s="42">
        <v>3900</v>
      </c>
    </row>
    <row r="32" spans="1:8" ht="15.75" x14ac:dyDescent="0.25">
      <c r="A32" s="38" t="s">
        <v>118</v>
      </c>
      <c r="B32" s="43">
        <f>SUM(B33:B41)</f>
        <v>284000</v>
      </c>
      <c r="C32" s="43">
        <f>SUM(C33:C41)</f>
        <v>283586.59000000003</v>
      </c>
      <c r="D32" s="43">
        <f t="shared" si="0"/>
        <v>567586.59000000008</v>
      </c>
      <c r="E32" s="43">
        <f>SUM(E33:E41)</f>
        <v>360087.94</v>
      </c>
      <c r="F32" s="43">
        <f>SUM(F33:F41)</f>
        <v>360087.94</v>
      </c>
      <c r="G32" s="43">
        <f t="shared" si="1"/>
        <v>207498.65000000008</v>
      </c>
      <c r="H32" s="44">
        <v>0</v>
      </c>
    </row>
    <row r="33" spans="1:8" ht="15" x14ac:dyDescent="0.2">
      <c r="A33" s="40" t="s">
        <v>82</v>
      </c>
      <c r="B33" s="41">
        <v>0</v>
      </c>
      <c r="C33" s="41">
        <v>0</v>
      </c>
      <c r="D33" s="41">
        <f t="shared" si="0"/>
        <v>0</v>
      </c>
      <c r="E33" s="41">
        <v>0</v>
      </c>
      <c r="F33" s="41">
        <v>0</v>
      </c>
      <c r="G33" s="41">
        <f t="shared" si="1"/>
        <v>0</v>
      </c>
      <c r="H33" s="42">
        <v>4100</v>
      </c>
    </row>
    <row r="34" spans="1:8" ht="15" x14ac:dyDescent="0.2">
      <c r="A34" s="40" t="s">
        <v>83</v>
      </c>
      <c r="B34" s="41">
        <v>0</v>
      </c>
      <c r="C34" s="41">
        <v>0</v>
      </c>
      <c r="D34" s="41">
        <f t="shared" si="0"/>
        <v>0</v>
      </c>
      <c r="E34" s="41">
        <v>0</v>
      </c>
      <c r="F34" s="41">
        <v>0</v>
      </c>
      <c r="G34" s="41">
        <f t="shared" si="1"/>
        <v>0</v>
      </c>
      <c r="H34" s="42">
        <v>4200</v>
      </c>
    </row>
    <row r="35" spans="1:8" ht="15" x14ac:dyDescent="0.2">
      <c r="A35" s="40" t="s">
        <v>84</v>
      </c>
      <c r="B35" s="41">
        <v>0</v>
      </c>
      <c r="C35" s="41">
        <v>0</v>
      </c>
      <c r="D35" s="41">
        <f t="shared" si="0"/>
        <v>0</v>
      </c>
      <c r="E35" s="41">
        <v>0</v>
      </c>
      <c r="F35" s="41">
        <v>0</v>
      </c>
      <c r="G35" s="41">
        <f t="shared" si="1"/>
        <v>0</v>
      </c>
      <c r="H35" s="42">
        <v>4300</v>
      </c>
    </row>
    <row r="36" spans="1:8" ht="15" x14ac:dyDescent="0.2">
      <c r="A36" s="40" t="s">
        <v>85</v>
      </c>
      <c r="B36" s="41">
        <v>284000</v>
      </c>
      <c r="C36" s="41">
        <v>283586.59000000003</v>
      </c>
      <c r="D36" s="41">
        <f t="shared" si="0"/>
        <v>567586.59000000008</v>
      </c>
      <c r="E36" s="41">
        <v>360087.94</v>
      </c>
      <c r="F36" s="41">
        <v>360087.94</v>
      </c>
      <c r="G36" s="41">
        <f t="shared" si="1"/>
        <v>207498.65000000008</v>
      </c>
      <c r="H36" s="42">
        <v>4400</v>
      </c>
    </row>
    <row r="37" spans="1:8" ht="15" x14ac:dyDescent="0.2">
      <c r="A37" s="40" t="s">
        <v>39</v>
      </c>
      <c r="B37" s="41">
        <v>0</v>
      </c>
      <c r="C37" s="41">
        <v>0</v>
      </c>
      <c r="D37" s="41">
        <f t="shared" si="0"/>
        <v>0</v>
      </c>
      <c r="E37" s="41">
        <v>0</v>
      </c>
      <c r="F37" s="41">
        <v>0</v>
      </c>
      <c r="G37" s="41">
        <f t="shared" si="1"/>
        <v>0</v>
      </c>
      <c r="H37" s="42">
        <v>4500</v>
      </c>
    </row>
    <row r="38" spans="1:8" ht="15" x14ac:dyDescent="0.2">
      <c r="A38" s="40" t="s">
        <v>86</v>
      </c>
      <c r="B38" s="41">
        <v>0</v>
      </c>
      <c r="C38" s="41">
        <v>0</v>
      </c>
      <c r="D38" s="41">
        <f t="shared" si="0"/>
        <v>0</v>
      </c>
      <c r="E38" s="41">
        <v>0</v>
      </c>
      <c r="F38" s="41">
        <v>0</v>
      </c>
      <c r="G38" s="41">
        <f t="shared" si="1"/>
        <v>0</v>
      </c>
      <c r="H38" s="42">
        <v>4600</v>
      </c>
    </row>
    <row r="39" spans="1:8" ht="15" x14ac:dyDescent="0.2">
      <c r="A39" s="40" t="s">
        <v>87</v>
      </c>
      <c r="B39" s="41">
        <v>0</v>
      </c>
      <c r="C39" s="41">
        <v>0</v>
      </c>
      <c r="D39" s="41">
        <f t="shared" si="0"/>
        <v>0</v>
      </c>
      <c r="E39" s="41">
        <v>0</v>
      </c>
      <c r="F39" s="41">
        <v>0</v>
      </c>
      <c r="G39" s="41">
        <f t="shared" si="1"/>
        <v>0</v>
      </c>
      <c r="H39" s="42">
        <v>4700</v>
      </c>
    </row>
    <row r="40" spans="1:8" ht="15" x14ac:dyDescent="0.2">
      <c r="A40" s="40" t="s">
        <v>35</v>
      </c>
      <c r="B40" s="41">
        <v>0</v>
      </c>
      <c r="C40" s="41">
        <v>0</v>
      </c>
      <c r="D40" s="41">
        <f t="shared" si="0"/>
        <v>0</v>
      </c>
      <c r="E40" s="41">
        <v>0</v>
      </c>
      <c r="F40" s="41">
        <v>0</v>
      </c>
      <c r="G40" s="41">
        <f t="shared" si="1"/>
        <v>0</v>
      </c>
      <c r="H40" s="42">
        <v>4800</v>
      </c>
    </row>
    <row r="41" spans="1:8" ht="15" x14ac:dyDescent="0.2">
      <c r="A41" s="40" t="s">
        <v>88</v>
      </c>
      <c r="B41" s="41">
        <v>0</v>
      </c>
      <c r="C41" s="41">
        <v>0</v>
      </c>
      <c r="D41" s="41">
        <f t="shared" si="0"/>
        <v>0</v>
      </c>
      <c r="E41" s="41">
        <v>0</v>
      </c>
      <c r="F41" s="41">
        <v>0</v>
      </c>
      <c r="G41" s="41">
        <f t="shared" si="1"/>
        <v>0</v>
      </c>
      <c r="H41" s="42">
        <v>4900</v>
      </c>
    </row>
    <row r="42" spans="1:8" ht="15.75" x14ac:dyDescent="0.25">
      <c r="A42" s="38" t="s">
        <v>119</v>
      </c>
      <c r="B42" s="43">
        <f>SUM(B43:B51)</f>
        <v>27000</v>
      </c>
      <c r="C42" s="43">
        <f>SUM(C43:C51)</f>
        <v>905151.81</v>
      </c>
      <c r="D42" s="43">
        <f t="shared" si="0"/>
        <v>932151.81</v>
      </c>
      <c r="E42" s="43">
        <f>SUM(E43:E51)</f>
        <v>872151.81</v>
      </c>
      <c r="F42" s="43">
        <f>SUM(F43:F51)</f>
        <v>872151.81</v>
      </c>
      <c r="G42" s="43">
        <f t="shared" si="1"/>
        <v>60000</v>
      </c>
      <c r="H42" s="44">
        <v>0</v>
      </c>
    </row>
    <row r="43" spans="1:8" ht="15" x14ac:dyDescent="0.2">
      <c r="A43" s="45" t="s">
        <v>89</v>
      </c>
      <c r="B43" s="41">
        <v>27000</v>
      </c>
      <c r="C43" s="41">
        <v>11630</v>
      </c>
      <c r="D43" s="41">
        <f t="shared" si="0"/>
        <v>38630</v>
      </c>
      <c r="E43" s="41">
        <v>13630</v>
      </c>
      <c r="F43" s="41">
        <v>13630</v>
      </c>
      <c r="G43" s="41">
        <f t="shared" si="1"/>
        <v>25000</v>
      </c>
      <c r="H43" s="42">
        <v>5100</v>
      </c>
    </row>
    <row r="44" spans="1:8" ht="15" x14ac:dyDescent="0.2">
      <c r="A44" s="40" t="s">
        <v>90</v>
      </c>
      <c r="B44" s="41">
        <v>0</v>
      </c>
      <c r="C44" s="41">
        <v>0</v>
      </c>
      <c r="D44" s="41">
        <f t="shared" si="0"/>
        <v>0</v>
      </c>
      <c r="E44" s="41">
        <v>0</v>
      </c>
      <c r="F44" s="41">
        <v>0</v>
      </c>
      <c r="G44" s="41">
        <f t="shared" si="1"/>
        <v>0</v>
      </c>
      <c r="H44" s="42">
        <v>5200</v>
      </c>
    </row>
    <row r="45" spans="1:8" ht="15" x14ac:dyDescent="0.2">
      <c r="A45" s="40" t="s">
        <v>91</v>
      </c>
      <c r="B45" s="41">
        <v>0</v>
      </c>
      <c r="C45" s="41">
        <v>0</v>
      </c>
      <c r="D45" s="41">
        <f t="shared" si="0"/>
        <v>0</v>
      </c>
      <c r="E45" s="41">
        <v>0</v>
      </c>
      <c r="F45" s="41">
        <v>0</v>
      </c>
      <c r="G45" s="41">
        <f t="shared" si="1"/>
        <v>0</v>
      </c>
      <c r="H45" s="42">
        <v>5300</v>
      </c>
    </row>
    <row r="46" spans="1:8" ht="15" x14ac:dyDescent="0.2">
      <c r="A46" s="40" t="s">
        <v>92</v>
      </c>
      <c r="B46" s="41">
        <v>0</v>
      </c>
      <c r="C46" s="41">
        <v>850000</v>
      </c>
      <c r="D46" s="41">
        <f t="shared" si="0"/>
        <v>850000</v>
      </c>
      <c r="E46" s="41">
        <v>827000</v>
      </c>
      <c r="F46" s="41">
        <v>827000</v>
      </c>
      <c r="G46" s="41">
        <f t="shared" si="1"/>
        <v>23000</v>
      </c>
      <c r="H46" s="42">
        <v>5400</v>
      </c>
    </row>
    <row r="47" spans="1:8" ht="15" x14ac:dyDescent="0.2">
      <c r="A47" s="40" t="s">
        <v>93</v>
      </c>
      <c r="B47" s="41">
        <v>0</v>
      </c>
      <c r="C47" s="41">
        <v>0</v>
      </c>
      <c r="D47" s="41">
        <f t="shared" si="0"/>
        <v>0</v>
      </c>
      <c r="E47" s="41">
        <v>0</v>
      </c>
      <c r="F47" s="41">
        <v>0</v>
      </c>
      <c r="G47" s="41">
        <f t="shared" si="1"/>
        <v>0</v>
      </c>
      <c r="H47" s="42">
        <v>5500</v>
      </c>
    </row>
    <row r="48" spans="1:8" ht="15" x14ac:dyDescent="0.2">
      <c r="A48" s="40" t="s">
        <v>94</v>
      </c>
      <c r="B48" s="41">
        <v>0</v>
      </c>
      <c r="C48" s="41">
        <v>43521.81</v>
      </c>
      <c r="D48" s="41">
        <f t="shared" si="0"/>
        <v>43521.81</v>
      </c>
      <c r="E48" s="41">
        <v>31521.81</v>
      </c>
      <c r="F48" s="41">
        <v>31521.81</v>
      </c>
      <c r="G48" s="41">
        <f t="shared" si="1"/>
        <v>11999.999999999996</v>
      </c>
      <c r="H48" s="42">
        <v>5600</v>
      </c>
    </row>
    <row r="49" spans="1:8" ht="15" x14ac:dyDescent="0.2">
      <c r="A49" s="40" t="s">
        <v>95</v>
      </c>
      <c r="B49" s="41">
        <v>0</v>
      </c>
      <c r="C49" s="41">
        <v>0</v>
      </c>
      <c r="D49" s="41">
        <f t="shared" si="0"/>
        <v>0</v>
      </c>
      <c r="E49" s="41">
        <v>0</v>
      </c>
      <c r="F49" s="41">
        <v>0</v>
      </c>
      <c r="G49" s="41">
        <f t="shared" si="1"/>
        <v>0</v>
      </c>
      <c r="H49" s="42">
        <v>5700</v>
      </c>
    </row>
    <row r="50" spans="1:8" ht="15" x14ac:dyDescent="0.2">
      <c r="A50" s="40" t="s">
        <v>96</v>
      </c>
      <c r="B50" s="41">
        <v>0</v>
      </c>
      <c r="C50" s="41">
        <v>0</v>
      </c>
      <c r="D50" s="41">
        <f t="shared" si="0"/>
        <v>0</v>
      </c>
      <c r="E50" s="41">
        <v>0</v>
      </c>
      <c r="F50" s="41">
        <v>0</v>
      </c>
      <c r="G50" s="41">
        <f t="shared" si="1"/>
        <v>0</v>
      </c>
      <c r="H50" s="42">
        <v>5800</v>
      </c>
    </row>
    <row r="51" spans="1:8" ht="15" x14ac:dyDescent="0.2">
      <c r="A51" s="40" t="s">
        <v>97</v>
      </c>
      <c r="B51" s="41">
        <v>0</v>
      </c>
      <c r="C51" s="41">
        <v>0</v>
      </c>
      <c r="D51" s="41">
        <f t="shared" si="0"/>
        <v>0</v>
      </c>
      <c r="E51" s="41">
        <v>0</v>
      </c>
      <c r="F51" s="41">
        <v>0</v>
      </c>
      <c r="G51" s="41">
        <f t="shared" si="1"/>
        <v>0</v>
      </c>
      <c r="H51" s="42">
        <v>5900</v>
      </c>
    </row>
    <row r="52" spans="1:8" ht="15.75" x14ac:dyDescent="0.25">
      <c r="A52" s="38" t="s">
        <v>59</v>
      </c>
      <c r="B52" s="43">
        <f>SUM(B53:B55)</f>
        <v>0</v>
      </c>
      <c r="C52" s="43">
        <f>SUM(C53:C55)</f>
        <v>0</v>
      </c>
      <c r="D52" s="43">
        <f t="shared" si="0"/>
        <v>0</v>
      </c>
      <c r="E52" s="43">
        <f>SUM(E53:E55)</f>
        <v>0</v>
      </c>
      <c r="F52" s="43">
        <f>SUM(F53:F55)</f>
        <v>0</v>
      </c>
      <c r="G52" s="43">
        <f t="shared" si="1"/>
        <v>0</v>
      </c>
      <c r="H52" s="44">
        <v>0</v>
      </c>
    </row>
    <row r="53" spans="1:8" ht="15" x14ac:dyDescent="0.2">
      <c r="A53" s="40" t="s">
        <v>98</v>
      </c>
      <c r="B53" s="41">
        <v>0</v>
      </c>
      <c r="C53" s="41">
        <v>0</v>
      </c>
      <c r="D53" s="41">
        <f t="shared" si="0"/>
        <v>0</v>
      </c>
      <c r="E53" s="41">
        <v>0</v>
      </c>
      <c r="F53" s="41">
        <v>0</v>
      </c>
      <c r="G53" s="41">
        <f t="shared" si="1"/>
        <v>0</v>
      </c>
      <c r="H53" s="42">
        <v>6100</v>
      </c>
    </row>
    <row r="54" spans="1:8" ht="15" x14ac:dyDescent="0.2">
      <c r="A54" s="40" t="s">
        <v>99</v>
      </c>
      <c r="B54" s="41">
        <v>0</v>
      </c>
      <c r="C54" s="41">
        <v>0</v>
      </c>
      <c r="D54" s="41">
        <f t="shared" si="0"/>
        <v>0</v>
      </c>
      <c r="E54" s="41">
        <v>0</v>
      </c>
      <c r="F54" s="41">
        <v>0</v>
      </c>
      <c r="G54" s="41">
        <f t="shared" si="1"/>
        <v>0</v>
      </c>
      <c r="H54" s="42">
        <v>6200</v>
      </c>
    </row>
    <row r="55" spans="1:8" ht="15" x14ac:dyDescent="0.2">
      <c r="A55" s="40" t="s">
        <v>100</v>
      </c>
      <c r="B55" s="41">
        <v>0</v>
      </c>
      <c r="C55" s="41">
        <v>0</v>
      </c>
      <c r="D55" s="41">
        <f t="shared" si="0"/>
        <v>0</v>
      </c>
      <c r="E55" s="41">
        <v>0</v>
      </c>
      <c r="F55" s="41">
        <v>0</v>
      </c>
      <c r="G55" s="41">
        <f t="shared" si="1"/>
        <v>0</v>
      </c>
      <c r="H55" s="42">
        <v>6300</v>
      </c>
    </row>
    <row r="56" spans="1:8" ht="15.75" x14ac:dyDescent="0.25">
      <c r="A56" s="38" t="s">
        <v>120</v>
      </c>
      <c r="B56" s="43">
        <f>SUM(B57:B63)</f>
        <v>0</v>
      </c>
      <c r="C56" s="43">
        <f>SUM(C57:C63)</f>
        <v>0</v>
      </c>
      <c r="D56" s="43">
        <f t="shared" si="0"/>
        <v>0</v>
      </c>
      <c r="E56" s="43">
        <f>SUM(E57:E63)</f>
        <v>0</v>
      </c>
      <c r="F56" s="43">
        <f>SUM(F57:F63)</f>
        <v>0</v>
      </c>
      <c r="G56" s="43">
        <f t="shared" si="1"/>
        <v>0</v>
      </c>
      <c r="H56" s="44">
        <v>0</v>
      </c>
    </row>
    <row r="57" spans="1:8" ht="15" x14ac:dyDescent="0.2">
      <c r="A57" s="40" t="s">
        <v>127</v>
      </c>
      <c r="B57" s="41">
        <v>0</v>
      </c>
      <c r="C57" s="41">
        <v>0</v>
      </c>
      <c r="D57" s="41">
        <f t="shared" si="0"/>
        <v>0</v>
      </c>
      <c r="E57" s="41">
        <v>0</v>
      </c>
      <c r="F57" s="41">
        <v>0</v>
      </c>
      <c r="G57" s="41">
        <f t="shared" si="1"/>
        <v>0</v>
      </c>
      <c r="H57" s="42">
        <v>7100</v>
      </c>
    </row>
    <row r="58" spans="1:8" ht="15" x14ac:dyDescent="0.2">
      <c r="A58" s="40" t="s">
        <v>101</v>
      </c>
      <c r="B58" s="41">
        <v>0</v>
      </c>
      <c r="C58" s="41">
        <v>0</v>
      </c>
      <c r="D58" s="41">
        <f t="shared" si="0"/>
        <v>0</v>
      </c>
      <c r="E58" s="41">
        <v>0</v>
      </c>
      <c r="F58" s="41">
        <v>0</v>
      </c>
      <c r="G58" s="41">
        <f t="shared" si="1"/>
        <v>0</v>
      </c>
      <c r="H58" s="42">
        <v>7200</v>
      </c>
    </row>
    <row r="59" spans="1:8" ht="15" x14ac:dyDescent="0.2">
      <c r="A59" s="40" t="s">
        <v>102</v>
      </c>
      <c r="B59" s="41">
        <v>0</v>
      </c>
      <c r="C59" s="41">
        <v>0</v>
      </c>
      <c r="D59" s="41">
        <f t="shared" si="0"/>
        <v>0</v>
      </c>
      <c r="E59" s="41">
        <v>0</v>
      </c>
      <c r="F59" s="41">
        <v>0</v>
      </c>
      <c r="G59" s="41">
        <f t="shared" si="1"/>
        <v>0</v>
      </c>
      <c r="H59" s="42">
        <v>7300</v>
      </c>
    </row>
    <row r="60" spans="1:8" ht="15" x14ac:dyDescent="0.2">
      <c r="A60" s="40" t="s">
        <v>103</v>
      </c>
      <c r="B60" s="41">
        <v>0</v>
      </c>
      <c r="C60" s="41">
        <v>0</v>
      </c>
      <c r="D60" s="41">
        <f t="shared" si="0"/>
        <v>0</v>
      </c>
      <c r="E60" s="41">
        <v>0</v>
      </c>
      <c r="F60" s="41">
        <v>0</v>
      </c>
      <c r="G60" s="41">
        <f t="shared" si="1"/>
        <v>0</v>
      </c>
      <c r="H60" s="42">
        <v>7400</v>
      </c>
    </row>
    <row r="61" spans="1:8" ht="15" x14ac:dyDescent="0.2">
      <c r="A61" s="40" t="s">
        <v>104</v>
      </c>
      <c r="B61" s="41">
        <v>0</v>
      </c>
      <c r="C61" s="41">
        <v>0</v>
      </c>
      <c r="D61" s="41">
        <f t="shared" si="0"/>
        <v>0</v>
      </c>
      <c r="E61" s="41">
        <v>0</v>
      </c>
      <c r="F61" s="41">
        <v>0</v>
      </c>
      <c r="G61" s="41">
        <f t="shared" si="1"/>
        <v>0</v>
      </c>
      <c r="H61" s="42">
        <v>7500</v>
      </c>
    </row>
    <row r="62" spans="1:8" ht="15" x14ac:dyDescent="0.2">
      <c r="A62" s="40" t="s">
        <v>105</v>
      </c>
      <c r="B62" s="41">
        <v>0</v>
      </c>
      <c r="C62" s="41">
        <v>0</v>
      </c>
      <c r="D62" s="41">
        <f t="shared" si="0"/>
        <v>0</v>
      </c>
      <c r="E62" s="41">
        <v>0</v>
      </c>
      <c r="F62" s="41">
        <v>0</v>
      </c>
      <c r="G62" s="41">
        <f t="shared" si="1"/>
        <v>0</v>
      </c>
      <c r="H62" s="42">
        <v>7600</v>
      </c>
    </row>
    <row r="63" spans="1:8" ht="15" x14ac:dyDescent="0.2">
      <c r="A63" s="40" t="s">
        <v>106</v>
      </c>
      <c r="B63" s="41">
        <v>0</v>
      </c>
      <c r="C63" s="41">
        <v>0</v>
      </c>
      <c r="D63" s="41">
        <f t="shared" si="0"/>
        <v>0</v>
      </c>
      <c r="E63" s="41">
        <v>0</v>
      </c>
      <c r="F63" s="41">
        <v>0</v>
      </c>
      <c r="G63" s="41">
        <f t="shared" si="1"/>
        <v>0</v>
      </c>
      <c r="H63" s="42">
        <v>7900</v>
      </c>
    </row>
    <row r="64" spans="1:8" ht="15.75" x14ac:dyDescent="0.25">
      <c r="A64" s="38" t="s">
        <v>121</v>
      </c>
      <c r="B64" s="43">
        <f>SUM(B65:B67)</f>
        <v>0</v>
      </c>
      <c r="C64" s="43">
        <f>SUM(C65:C67)</f>
        <v>0</v>
      </c>
      <c r="D64" s="43">
        <f t="shared" si="0"/>
        <v>0</v>
      </c>
      <c r="E64" s="43">
        <f>SUM(E65:E67)</f>
        <v>0</v>
      </c>
      <c r="F64" s="43">
        <f>SUM(F65:F67)</f>
        <v>0</v>
      </c>
      <c r="G64" s="43">
        <f t="shared" si="1"/>
        <v>0</v>
      </c>
      <c r="H64" s="44">
        <v>0</v>
      </c>
    </row>
    <row r="65" spans="1:8" ht="15" x14ac:dyDescent="0.2">
      <c r="A65" s="40" t="s">
        <v>36</v>
      </c>
      <c r="B65" s="41">
        <v>0</v>
      </c>
      <c r="C65" s="41">
        <v>0</v>
      </c>
      <c r="D65" s="41">
        <f t="shared" si="0"/>
        <v>0</v>
      </c>
      <c r="E65" s="41">
        <v>0</v>
      </c>
      <c r="F65" s="41">
        <v>0</v>
      </c>
      <c r="G65" s="41">
        <f t="shared" si="1"/>
        <v>0</v>
      </c>
      <c r="H65" s="42">
        <v>8100</v>
      </c>
    </row>
    <row r="66" spans="1:8" ht="15" x14ac:dyDescent="0.2">
      <c r="A66" s="40" t="s">
        <v>37</v>
      </c>
      <c r="B66" s="41">
        <v>0</v>
      </c>
      <c r="C66" s="41">
        <v>0</v>
      </c>
      <c r="D66" s="41">
        <f t="shared" si="0"/>
        <v>0</v>
      </c>
      <c r="E66" s="41">
        <v>0</v>
      </c>
      <c r="F66" s="41">
        <v>0</v>
      </c>
      <c r="G66" s="41">
        <f t="shared" si="1"/>
        <v>0</v>
      </c>
      <c r="H66" s="42">
        <v>8300</v>
      </c>
    </row>
    <row r="67" spans="1:8" ht="15" x14ac:dyDescent="0.2">
      <c r="A67" s="40" t="s">
        <v>38</v>
      </c>
      <c r="B67" s="41">
        <v>0</v>
      </c>
      <c r="C67" s="41">
        <v>0</v>
      </c>
      <c r="D67" s="41">
        <f t="shared" si="0"/>
        <v>0</v>
      </c>
      <c r="E67" s="41">
        <v>0</v>
      </c>
      <c r="F67" s="41">
        <v>0</v>
      </c>
      <c r="G67" s="41">
        <f t="shared" si="1"/>
        <v>0</v>
      </c>
      <c r="H67" s="42">
        <v>8500</v>
      </c>
    </row>
    <row r="68" spans="1:8" ht="15.75" x14ac:dyDescent="0.25">
      <c r="A68" s="38" t="s">
        <v>60</v>
      </c>
      <c r="B68" s="43">
        <f>SUM(B69:B75)</f>
        <v>0</v>
      </c>
      <c r="C68" s="43">
        <f>SUM(C69:C75)</f>
        <v>0</v>
      </c>
      <c r="D68" s="43">
        <f t="shared" si="0"/>
        <v>0</v>
      </c>
      <c r="E68" s="43">
        <f>SUM(E69:E75)</f>
        <v>0</v>
      </c>
      <c r="F68" s="43">
        <f>SUM(F69:F75)</f>
        <v>0</v>
      </c>
      <c r="G68" s="43">
        <f t="shared" si="1"/>
        <v>0</v>
      </c>
      <c r="H68" s="44">
        <v>0</v>
      </c>
    </row>
    <row r="69" spans="1:8" ht="15" x14ac:dyDescent="0.2">
      <c r="A69" s="40" t="s">
        <v>107</v>
      </c>
      <c r="B69" s="41">
        <v>0</v>
      </c>
      <c r="C69" s="41">
        <v>0</v>
      </c>
      <c r="D69" s="41">
        <f t="shared" ref="D69:D75" si="2">B69+C69</f>
        <v>0</v>
      </c>
      <c r="E69" s="41">
        <v>0</v>
      </c>
      <c r="F69" s="41">
        <v>0</v>
      </c>
      <c r="G69" s="41">
        <f t="shared" ref="G69:G75" si="3">D69-E69</f>
        <v>0</v>
      </c>
      <c r="H69" s="42">
        <v>9100</v>
      </c>
    </row>
    <row r="70" spans="1:8" ht="15" x14ac:dyDescent="0.2">
      <c r="A70" s="40" t="s">
        <v>108</v>
      </c>
      <c r="B70" s="41">
        <v>0</v>
      </c>
      <c r="C70" s="41">
        <v>0</v>
      </c>
      <c r="D70" s="41">
        <f t="shared" si="2"/>
        <v>0</v>
      </c>
      <c r="E70" s="41">
        <v>0</v>
      </c>
      <c r="F70" s="41">
        <v>0</v>
      </c>
      <c r="G70" s="41">
        <f t="shared" si="3"/>
        <v>0</v>
      </c>
      <c r="H70" s="42">
        <v>9200</v>
      </c>
    </row>
    <row r="71" spans="1:8" ht="15" x14ac:dyDescent="0.2">
      <c r="A71" s="40" t="s">
        <v>109</v>
      </c>
      <c r="B71" s="41">
        <v>0</v>
      </c>
      <c r="C71" s="41">
        <v>0</v>
      </c>
      <c r="D71" s="41">
        <f t="shared" si="2"/>
        <v>0</v>
      </c>
      <c r="E71" s="41">
        <v>0</v>
      </c>
      <c r="F71" s="41">
        <v>0</v>
      </c>
      <c r="G71" s="41">
        <f t="shared" si="3"/>
        <v>0</v>
      </c>
      <c r="H71" s="42">
        <v>9300</v>
      </c>
    </row>
    <row r="72" spans="1:8" ht="15" x14ac:dyDescent="0.2">
      <c r="A72" s="40" t="s">
        <v>110</v>
      </c>
      <c r="B72" s="41">
        <v>0</v>
      </c>
      <c r="C72" s="41">
        <v>0</v>
      </c>
      <c r="D72" s="41">
        <f t="shared" si="2"/>
        <v>0</v>
      </c>
      <c r="E72" s="41">
        <v>0</v>
      </c>
      <c r="F72" s="41">
        <v>0</v>
      </c>
      <c r="G72" s="41">
        <f t="shared" si="3"/>
        <v>0</v>
      </c>
      <c r="H72" s="42">
        <v>9400</v>
      </c>
    </row>
    <row r="73" spans="1:8" ht="15" x14ac:dyDescent="0.2">
      <c r="A73" s="40" t="s">
        <v>111</v>
      </c>
      <c r="B73" s="41">
        <v>0</v>
      </c>
      <c r="C73" s="41">
        <v>0</v>
      </c>
      <c r="D73" s="41">
        <f t="shared" si="2"/>
        <v>0</v>
      </c>
      <c r="E73" s="41">
        <v>0</v>
      </c>
      <c r="F73" s="41">
        <v>0</v>
      </c>
      <c r="G73" s="41">
        <f t="shared" si="3"/>
        <v>0</v>
      </c>
      <c r="H73" s="42">
        <v>9500</v>
      </c>
    </row>
    <row r="74" spans="1:8" ht="15" x14ac:dyDescent="0.2">
      <c r="A74" s="40" t="s">
        <v>112</v>
      </c>
      <c r="B74" s="41">
        <v>0</v>
      </c>
      <c r="C74" s="41">
        <v>0</v>
      </c>
      <c r="D74" s="41">
        <f t="shared" si="2"/>
        <v>0</v>
      </c>
      <c r="E74" s="41">
        <v>0</v>
      </c>
      <c r="F74" s="41">
        <v>0</v>
      </c>
      <c r="G74" s="41">
        <f t="shared" si="3"/>
        <v>0</v>
      </c>
      <c r="H74" s="42">
        <v>9600</v>
      </c>
    </row>
    <row r="75" spans="1:8" ht="15" x14ac:dyDescent="0.2">
      <c r="A75" s="46" t="s">
        <v>113</v>
      </c>
      <c r="B75" s="47">
        <v>0</v>
      </c>
      <c r="C75" s="47">
        <v>0</v>
      </c>
      <c r="D75" s="47">
        <f t="shared" si="2"/>
        <v>0</v>
      </c>
      <c r="E75" s="47">
        <v>0</v>
      </c>
      <c r="F75" s="47">
        <v>0</v>
      </c>
      <c r="G75" s="47">
        <f t="shared" si="3"/>
        <v>0</v>
      </c>
      <c r="H75" s="42">
        <v>9900</v>
      </c>
    </row>
    <row r="76" spans="1:8" ht="23.25" customHeight="1" x14ac:dyDescent="0.25">
      <c r="A76" s="48" t="s">
        <v>122</v>
      </c>
      <c r="B76" s="49">
        <f t="shared" ref="B76:G76" si="4">SUM(B4+B12+B22+B32+B42+B52+B56+B64+B68)</f>
        <v>13857955.52</v>
      </c>
      <c r="C76" s="49">
        <f t="shared" si="4"/>
        <v>1344206.6800000002</v>
      </c>
      <c r="D76" s="49">
        <f t="shared" si="4"/>
        <v>15202162.199999999</v>
      </c>
      <c r="E76" s="49">
        <f t="shared" si="4"/>
        <v>7518993.0600000005</v>
      </c>
      <c r="F76" s="49">
        <f t="shared" si="4"/>
        <v>7518993.0600000005</v>
      </c>
      <c r="G76" s="49">
        <f t="shared" si="4"/>
        <v>7683169.1400000006</v>
      </c>
      <c r="H76" s="31"/>
    </row>
    <row r="77" spans="1:8" ht="15" x14ac:dyDescent="0.2">
      <c r="A77" s="31"/>
      <c r="B77" s="31"/>
      <c r="C77" s="31"/>
      <c r="D77" s="31"/>
      <c r="E77" s="31"/>
      <c r="F77" s="31"/>
      <c r="G77" s="31"/>
      <c r="H77" s="31"/>
    </row>
    <row r="78" spans="1:8" ht="15" x14ac:dyDescent="0.2">
      <c r="A78" s="31" t="s">
        <v>115</v>
      </c>
      <c r="B78" s="31"/>
      <c r="C78" s="31"/>
      <c r="D78" s="31"/>
      <c r="E78" s="31"/>
      <c r="F78" s="31"/>
      <c r="G78" s="31"/>
      <c r="H78" s="31"/>
    </row>
    <row r="79" spans="1:8" ht="15" x14ac:dyDescent="0.2">
      <c r="A79" s="31"/>
      <c r="B79" s="31"/>
      <c r="C79" s="31"/>
      <c r="D79" s="31"/>
      <c r="E79" s="31"/>
      <c r="F79" s="31"/>
      <c r="G79" s="31"/>
      <c r="H79" s="31"/>
    </row>
    <row r="80" spans="1:8" ht="15" x14ac:dyDescent="0.2">
      <c r="A80" s="31"/>
      <c r="B80" s="31"/>
      <c r="C80" s="31"/>
      <c r="D80" s="31"/>
      <c r="E80" s="31"/>
      <c r="F80" s="31"/>
      <c r="G80" s="31"/>
      <c r="H80" s="31"/>
    </row>
    <row r="81" spans="1:8" ht="15" x14ac:dyDescent="0.2">
      <c r="A81" s="31"/>
      <c r="B81" s="31"/>
      <c r="C81" s="31"/>
      <c r="D81" s="31"/>
      <c r="E81" s="31"/>
      <c r="F81" s="31"/>
      <c r="G81" s="31"/>
      <c r="H81" s="31"/>
    </row>
    <row r="82" spans="1:8" ht="15" x14ac:dyDescent="0.2">
      <c r="A82" s="31"/>
      <c r="B82" s="31"/>
      <c r="C82" s="31"/>
      <c r="D82" s="31"/>
      <c r="E82" s="31"/>
      <c r="F82" s="31"/>
      <c r="G82" s="31"/>
      <c r="H82" s="31"/>
    </row>
    <row r="83" spans="1:8" ht="15" x14ac:dyDescent="0.2">
      <c r="A83" s="31"/>
      <c r="B83" s="31"/>
      <c r="C83" s="31"/>
      <c r="D83" s="31"/>
      <c r="E83" s="31"/>
      <c r="F83" s="31"/>
      <c r="G83" s="31"/>
      <c r="H83" s="31"/>
    </row>
    <row r="84" spans="1:8" ht="15" x14ac:dyDescent="0.2">
      <c r="A84" s="31"/>
      <c r="B84" s="31"/>
      <c r="C84" s="31"/>
      <c r="D84" s="31"/>
      <c r="E84" s="31"/>
      <c r="F84" s="31"/>
      <c r="G84" s="31"/>
      <c r="H84" s="31"/>
    </row>
    <row r="85" spans="1:8" ht="15" x14ac:dyDescent="0.2">
      <c r="A85" s="31"/>
      <c r="B85" s="31"/>
      <c r="C85" s="31"/>
      <c r="D85" s="31"/>
      <c r="E85" s="31"/>
      <c r="F85" s="31"/>
      <c r="G85" s="31"/>
      <c r="H85" s="31"/>
    </row>
    <row r="86" spans="1:8" ht="15" x14ac:dyDescent="0.2">
      <c r="A86" s="31"/>
      <c r="B86" s="31"/>
      <c r="C86" s="31"/>
      <c r="D86" s="31"/>
      <c r="E86" s="31"/>
      <c r="F86" s="31"/>
      <c r="G86" s="31"/>
      <c r="H86" s="31"/>
    </row>
    <row r="87" spans="1:8" ht="15" x14ac:dyDescent="0.2">
      <c r="A87" s="31"/>
      <c r="B87" s="31"/>
      <c r="C87" s="31"/>
      <c r="D87" s="31"/>
      <c r="E87" s="31"/>
      <c r="F87" s="31"/>
      <c r="G87" s="31"/>
      <c r="H87" s="31"/>
    </row>
    <row r="88" spans="1:8" ht="15" x14ac:dyDescent="0.2">
      <c r="A88" s="31"/>
      <c r="B88" s="31"/>
      <c r="C88" s="31"/>
      <c r="D88" s="31"/>
      <c r="E88" s="31"/>
      <c r="F88" s="31"/>
      <c r="G88" s="31"/>
      <c r="H88" s="31"/>
    </row>
    <row r="89" spans="1:8" ht="15" x14ac:dyDescent="0.2">
      <c r="A89" s="31"/>
      <c r="B89" s="31"/>
      <c r="C89" s="31"/>
      <c r="D89" s="31"/>
      <c r="E89" s="31"/>
      <c r="F89" s="31"/>
      <c r="G89" s="31"/>
      <c r="H89" s="31"/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zoomScale="68" workbookViewId="0">
      <selection activeCell="E41" sqref="E41"/>
    </sheetView>
    <sheetView tabSelected="1" view="pageBreakPreview" zoomScale="60" zoomScaleNormal="64" workbookViewId="1">
      <selection activeCell="O35" sqref="O35"/>
    </sheetView>
  </sheetViews>
  <sheetFormatPr baseColWidth="10" defaultColWidth="12" defaultRowHeight="11.25" x14ac:dyDescent="0.2"/>
  <cols>
    <col min="1" max="1" width="79" style="1" customWidth="1"/>
    <col min="2" max="2" width="22" style="1" customWidth="1"/>
    <col min="3" max="3" width="26.5" style="1" customWidth="1"/>
    <col min="4" max="4" width="20.83203125" style="1" customWidth="1"/>
    <col min="5" max="5" width="20" style="1" customWidth="1"/>
    <col min="6" max="6" width="18.33203125" style="1" customWidth="1"/>
    <col min="7" max="7" width="26.83203125" style="1" customWidth="1"/>
    <col min="8" max="16384" width="12" style="1"/>
  </cols>
  <sheetData>
    <row r="1" spans="1:7" ht="105.75" customHeight="1" x14ac:dyDescent="0.2">
      <c r="A1" s="33" t="s">
        <v>142</v>
      </c>
      <c r="B1" s="29"/>
      <c r="C1" s="29"/>
      <c r="D1" s="29"/>
      <c r="E1" s="29"/>
      <c r="F1" s="29"/>
      <c r="G1" s="30"/>
    </row>
    <row r="2" spans="1:7" ht="28.5" customHeight="1" x14ac:dyDescent="0.2">
      <c r="A2" s="32"/>
      <c r="B2" s="33" t="s">
        <v>56</v>
      </c>
      <c r="C2" s="29"/>
      <c r="D2" s="29"/>
      <c r="E2" s="29"/>
      <c r="F2" s="30"/>
      <c r="G2" s="34" t="s">
        <v>55</v>
      </c>
    </row>
    <row r="3" spans="1:7" ht="46.5" customHeight="1" x14ac:dyDescent="0.2">
      <c r="A3" s="35" t="s">
        <v>50</v>
      </c>
      <c r="B3" s="36" t="s">
        <v>51</v>
      </c>
      <c r="C3" s="36" t="s">
        <v>114</v>
      </c>
      <c r="D3" s="36" t="s">
        <v>52</v>
      </c>
      <c r="E3" s="36" t="s">
        <v>53</v>
      </c>
      <c r="F3" s="36" t="s">
        <v>54</v>
      </c>
      <c r="G3" s="37"/>
    </row>
    <row r="4" spans="1:7" ht="15.75" x14ac:dyDescent="0.2">
      <c r="A4" s="50"/>
      <c r="B4" s="51"/>
      <c r="C4" s="51"/>
      <c r="D4" s="51"/>
      <c r="E4" s="51"/>
      <c r="F4" s="51"/>
      <c r="G4" s="51"/>
    </row>
    <row r="5" spans="1:7" ht="15.75" x14ac:dyDescent="0.25">
      <c r="A5" s="52" t="s">
        <v>15</v>
      </c>
      <c r="B5" s="43">
        <f t="shared" ref="B5:G5" si="0">SUM(B6:B13)</f>
        <v>6962009.9000000004</v>
      </c>
      <c r="C5" s="43">
        <f t="shared" si="0"/>
        <v>1227546.73</v>
      </c>
      <c r="D5" s="43">
        <f t="shared" si="0"/>
        <v>8189556.6300000008</v>
      </c>
      <c r="E5" s="43">
        <f t="shared" si="0"/>
        <v>4603779.43</v>
      </c>
      <c r="F5" s="43">
        <f t="shared" si="0"/>
        <v>4603779.43</v>
      </c>
      <c r="G5" s="43">
        <f t="shared" si="0"/>
        <v>3585777.2000000011</v>
      </c>
    </row>
    <row r="6" spans="1:7" ht="15" x14ac:dyDescent="0.2">
      <c r="A6" s="53" t="s">
        <v>40</v>
      </c>
      <c r="B6" s="41">
        <v>0</v>
      </c>
      <c r="C6" s="41">
        <v>0</v>
      </c>
      <c r="D6" s="41">
        <f>B6+C6</f>
        <v>0</v>
      </c>
      <c r="E6" s="41">
        <v>0</v>
      </c>
      <c r="F6" s="41">
        <v>0</v>
      </c>
      <c r="G6" s="41">
        <f>D6-E6</f>
        <v>0</v>
      </c>
    </row>
    <row r="7" spans="1:7" ht="15" x14ac:dyDescent="0.2">
      <c r="A7" s="53" t="s">
        <v>16</v>
      </c>
      <c r="B7" s="41">
        <v>0</v>
      </c>
      <c r="C7" s="41">
        <v>0</v>
      </c>
      <c r="D7" s="41">
        <f t="shared" ref="D7:D13" si="1">B7+C7</f>
        <v>0</v>
      </c>
      <c r="E7" s="41">
        <v>0</v>
      </c>
      <c r="F7" s="41">
        <v>0</v>
      </c>
      <c r="G7" s="41">
        <f t="shared" ref="G7:G13" si="2">D7-E7</f>
        <v>0</v>
      </c>
    </row>
    <row r="8" spans="1:7" ht="15" x14ac:dyDescent="0.2">
      <c r="A8" s="53" t="s">
        <v>116</v>
      </c>
      <c r="B8" s="41">
        <v>0</v>
      </c>
      <c r="C8" s="41">
        <v>0</v>
      </c>
      <c r="D8" s="41">
        <f t="shared" si="1"/>
        <v>0</v>
      </c>
      <c r="E8" s="41">
        <v>0</v>
      </c>
      <c r="F8" s="41">
        <v>0</v>
      </c>
      <c r="G8" s="41">
        <f t="shared" si="2"/>
        <v>0</v>
      </c>
    </row>
    <row r="9" spans="1:7" ht="15" x14ac:dyDescent="0.2">
      <c r="A9" s="53" t="s">
        <v>3</v>
      </c>
      <c r="B9" s="41">
        <v>0</v>
      </c>
      <c r="C9" s="41">
        <v>0</v>
      </c>
      <c r="D9" s="41">
        <f t="shared" si="1"/>
        <v>0</v>
      </c>
      <c r="E9" s="41">
        <v>0</v>
      </c>
      <c r="F9" s="41">
        <v>0</v>
      </c>
      <c r="G9" s="41">
        <f t="shared" si="2"/>
        <v>0</v>
      </c>
    </row>
    <row r="10" spans="1:7" ht="15" x14ac:dyDescent="0.2">
      <c r="A10" s="53" t="s">
        <v>22</v>
      </c>
      <c r="B10" s="41">
        <v>6962009.9000000004</v>
      </c>
      <c r="C10" s="41">
        <v>1227546.73</v>
      </c>
      <c r="D10" s="41">
        <f t="shared" si="1"/>
        <v>8189556.6300000008</v>
      </c>
      <c r="E10" s="41">
        <v>4603779.43</v>
      </c>
      <c r="F10" s="41">
        <v>4603779.43</v>
      </c>
      <c r="G10" s="41">
        <f t="shared" si="2"/>
        <v>3585777.2000000011</v>
      </c>
    </row>
    <row r="11" spans="1:7" ht="15" x14ac:dyDescent="0.2">
      <c r="A11" s="53" t="s">
        <v>17</v>
      </c>
      <c r="B11" s="41">
        <v>0</v>
      </c>
      <c r="C11" s="41">
        <v>0</v>
      </c>
      <c r="D11" s="41">
        <f t="shared" si="1"/>
        <v>0</v>
      </c>
      <c r="E11" s="41">
        <v>0</v>
      </c>
      <c r="F11" s="41">
        <v>0</v>
      </c>
      <c r="G11" s="41">
        <f t="shared" si="2"/>
        <v>0</v>
      </c>
    </row>
    <row r="12" spans="1:7" ht="15" x14ac:dyDescent="0.2">
      <c r="A12" s="53" t="s">
        <v>41</v>
      </c>
      <c r="B12" s="41">
        <v>0</v>
      </c>
      <c r="C12" s="41">
        <v>0</v>
      </c>
      <c r="D12" s="41">
        <f t="shared" si="1"/>
        <v>0</v>
      </c>
      <c r="E12" s="41">
        <v>0</v>
      </c>
      <c r="F12" s="41">
        <v>0</v>
      </c>
      <c r="G12" s="41">
        <f t="shared" si="2"/>
        <v>0</v>
      </c>
    </row>
    <row r="13" spans="1:7" ht="15" x14ac:dyDescent="0.2">
      <c r="A13" s="53" t="s">
        <v>18</v>
      </c>
      <c r="B13" s="41">
        <v>0</v>
      </c>
      <c r="C13" s="41">
        <v>0</v>
      </c>
      <c r="D13" s="41">
        <f t="shared" si="1"/>
        <v>0</v>
      </c>
      <c r="E13" s="41">
        <v>0</v>
      </c>
      <c r="F13" s="41">
        <v>0</v>
      </c>
      <c r="G13" s="41">
        <f t="shared" si="2"/>
        <v>0</v>
      </c>
    </row>
    <row r="14" spans="1:7" ht="15" x14ac:dyDescent="0.2">
      <c r="A14" s="53"/>
      <c r="B14" s="41"/>
      <c r="C14" s="41"/>
      <c r="D14" s="41"/>
      <c r="E14" s="41"/>
      <c r="F14" s="41"/>
      <c r="G14" s="41"/>
    </row>
    <row r="15" spans="1:7" ht="15.75" x14ac:dyDescent="0.25">
      <c r="A15" s="52" t="s">
        <v>19</v>
      </c>
      <c r="B15" s="43">
        <f t="shared" ref="B15:G15" si="3">SUM(B16:B22)</f>
        <v>6895945.6200000001</v>
      </c>
      <c r="C15" s="43">
        <f t="shared" si="3"/>
        <v>116659.95</v>
      </c>
      <c r="D15" s="43">
        <f t="shared" si="3"/>
        <v>7012605.5700000003</v>
      </c>
      <c r="E15" s="43">
        <f t="shared" si="3"/>
        <v>2915213.63</v>
      </c>
      <c r="F15" s="43">
        <f t="shared" si="3"/>
        <v>2915213.63</v>
      </c>
      <c r="G15" s="43">
        <f t="shared" si="3"/>
        <v>4097391.9400000004</v>
      </c>
    </row>
    <row r="16" spans="1:7" ht="15" x14ac:dyDescent="0.2">
      <c r="A16" s="53" t="s">
        <v>42</v>
      </c>
      <c r="B16" s="41">
        <v>0</v>
      </c>
      <c r="C16" s="41">
        <v>0</v>
      </c>
      <c r="D16" s="41">
        <f>B16+C16</f>
        <v>0</v>
      </c>
      <c r="E16" s="41">
        <v>0</v>
      </c>
      <c r="F16" s="41">
        <v>0</v>
      </c>
      <c r="G16" s="41">
        <f t="shared" ref="G16:G22" si="4">D16-E16</f>
        <v>0</v>
      </c>
    </row>
    <row r="17" spans="1:7" ht="15" x14ac:dyDescent="0.2">
      <c r="A17" s="53" t="s">
        <v>27</v>
      </c>
      <c r="B17" s="41">
        <v>0</v>
      </c>
      <c r="C17" s="41">
        <v>0</v>
      </c>
      <c r="D17" s="41">
        <f t="shared" ref="D17:D22" si="5">B17+C17</f>
        <v>0</v>
      </c>
      <c r="E17" s="41">
        <v>0</v>
      </c>
      <c r="F17" s="41">
        <v>0</v>
      </c>
      <c r="G17" s="41">
        <f t="shared" si="4"/>
        <v>0</v>
      </c>
    </row>
    <row r="18" spans="1:7" ht="15" x14ac:dyDescent="0.2">
      <c r="A18" s="53" t="s">
        <v>20</v>
      </c>
      <c r="B18" s="41">
        <v>891761.06</v>
      </c>
      <c r="C18" s="41">
        <v>1124.29</v>
      </c>
      <c r="D18" s="41">
        <f t="shared" si="5"/>
        <v>892885.35000000009</v>
      </c>
      <c r="E18" s="41">
        <v>381068.24</v>
      </c>
      <c r="F18" s="41">
        <v>381068.24</v>
      </c>
      <c r="G18" s="41">
        <f t="shared" si="4"/>
        <v>511817.1100000001</v>
      </c>
    </row>
    <row r="19" spans="1:7" ht="15" x14ac:dyDescent="0.2">
      <c r="A19" s="53" t="s">
        <v>43</v>
      </c>
      <c r="B19" s="41">
        <v>0</v>
      </c>
      <c r="C19" s="41">
        <v>0</v>
      </c>
      <c r="D19" s="41">
        <f t="shared" si="5"/>
        <v>0</v>
      </c>
      <c r="E19" s="41">
        <v>0</v>
      </c>
      <c r="F19" s="41">
        <v>0</v>
      </c>
      <c r="G19" s="41">
        <f t="shared" si="4"/>
        <v>0</v>
      </c>
    </row>
    <row r="20" spans="1:7" ht="15" x14ac:dyDescent="0.2">
      <c r="A20" s="53" t="s">
        <v>44</v>
      </c>
      <c r="B20" s="41">
        <v>785213.86</v>
      </c>
      <c r="C20" s="41">
        <v>7642.11</v>
      </c>
      <c r="D20" s="41">
        <f t="shared" si="5"/>
        <v>792855.97</v>
      </c>
      <c r="E20" s="41">
        <v>345800.45</v>
      </c>
      <c r="F20" s="41">
        <v>345800.45</v>
      </c>
      <c r="G20" s="41">
        <f t="shared" si="4"/>
        <v>447055.51999999996</v>
      </c>
    </row>
    <row r="21" spans="1:7" ht="15" x14ac:dyDescent="0.2">
      <c r="A21" s="53" t="s">
        <v>45</v>
      </c>
      <c r="B21" s="41">
        <v>5218970.7</v>
      </c>
      <c r="C21" s="41">
        <v>107893.55</v>
      </c>
      <c r="D21" s="41">
        <f t="shared" si="5"/>
        <v>5326864.25</v>
      </c>
      <c r="E21" s="41">
        <v>2188344.94</v>
      </c>
      <c r="F21" s="41">
        <v>2188344.94</v>
      </c>
      <c r="G21" s="41">
        <f t="shared" si="4"/>
        <v>3138519.31</v>
      </c>
    </row>
    <row r="22" spans="1:7" ht="15" x14ac:dyDescent="0.2">
      <c r="A22" s="53" t="s">
        <v>4</v>
      </c>
      <c r="B22" s="41">
        <v>0</v>
      </c>
      <c r="C22" s="41">
        <v>0</v>
      </c>
      <c r="D22" s="41">
        <f t="shared" si="5"/>
        <v>0</v>
      </c>
      <c r="E22" s="41">
        <v>0</v>
      </c>
      <c r="F22" s="41">
        <v>0</v>
      </c>
      <c r="G22" s="41">
        <f t="shared" si="4"/>
        <v>0</v>
      </c>
    </row>
    <row r="23" spans="1:7" ht="15" x14ac:dyDescent="0.2">
      <c r="A23" s="53"/>
      <c r="B23" s="41"/>
      <c r="C23" s="41"/>
      <c r="D23" s="41"/>
      <c r="E23" s="41"/>
      <c r="F23" s="41"/>
      <c r="G23" s="41"/>
    </row>
    <row r="24" spans="1:7" ht="15.75" x14ac:dyDescent="0.25">
      <c r="A24" s="52" t="s">
        <v>46</v>
      </c>
      <c r="B24" s="43">
        <f t="shared" ref="B24:G24" si="6">SUM(B25:B33)</f>
        <v>0</v>
      </c>
      <c r="C24" s="43">
        <f t="shared" si="6"/>
        <v>0</v>
      </c>
      <c r="D24" s="43">
        <f t="shared" si="6"/>
        <v>0</v>
      </c>
      <c r="E24" s="43">
        <f t="shared" si="6"/>
        <v>0</v>
      </c>
      <c r="F24" s="43">
        <f t="shared" si="6"/>
        <v>0</v>
      </c>
      <c r="G24" s="43">
        <f t="shared" si="6"/>
        <v>0</v>
      </c>
    </row>
    <row r="25" spans="1:7" ht="15" x14ac:dyDescent="0.2">
      <c r="A25" s="53" t="s">
        <v>28</v>
      </c>
      <c r="B25" s="41">
        <v>0</v>
      </c>
      <c r="C25" s="41">
        <v>0</v>
      </c>
      <c r="D25" s="41">
        <f>B25+C25</f>
        <v>0</v>
      </c>
      <c r="E25" s="41">
        <v>0</v>
      </c>
      <c r="F25" s="41">
        <v>0</v>
      </c>
      <c r="G25" s="41">
        <f t="shared" ref="G25:G33" si="7">D25-E25</f>
        <v>0</v>
      </c>
    </row>
    <row r="26" spans="1:7" ht="15" x14ac:dyDescent="0.2">
      <c r="A26" s="53" t="s">
        <v>23</v>
      </c>
      <c r="B26" s="41">
        <v>0</v>
      </c>
      <c r="C26" s="41">
        <v>0</v>
      </c>
      <c r="D26" s="41">
        <f t="shared" ref="D26:D33" si="8">B26+C26</f>
        <v>0</v>
      </c>
      <c r="E26" s="41">
        <v>0</v>
      </c>
      <c r="F26" s="41">
        <v>0</v>
      </c>
      <c r="G26" s="41">
        <f t="shared" si="7"/>
        <v>0</v>
      </c>
    </row>
    <row r="27" spans="1:7" ht="15" x14ac:dyDescent="0.2">
      <c r="A27" s="53" t="s">
        <v>29</v>
      </c>
      <c r="B27" s="41">
        <v>0</v>
      </c>
      <c r="C27" s="41">
        <v>0</v>
      </c>
      <c r="D27" s="41">
        <f t="shared" si="8"/>
        <v>0</v>
      </c>
      <c r="E27" s="41">
        <v>0</v>
      </c>
      <c r="F27" s="41">
        <v>0</v>
      </c>
      <c r="G27" s="41">
        <f t="shared" si="7"/>
        <v>0</v>
      </c>
    </row>
    <row r="28" spans="1:7" ht="15" x14ac:dyDescent="0.2">
      <c r="A28" s="53" t="s">
        <v>47</v>
      </c>
      <c r="B28" s="41">
        <v>0</v>
      </c>
      <c r="C28" s="41">
        <v>0</v>
      </c>
      <c r="D28" s="41">
        <f t="shared" si="8"/>
        <v>0</v>
      </c>
      <c r="E28" s="41">
        <v>0</v>
      </c>
      <c r="F28" s="41">
        <v>0</v>
      </c>
      <c r="G28" s="41">
        <f t="shared" si="7"/>
        <v>0</v>
      </c>
    </row>
    <row r="29" spans="1:7" ht="15" x14ac:dyDescent="0.2">
      <c r="A29" s="53" t="s">
        <v>21</v>
      </c>
      <c r="B29" s="41">
        <v>0</v>
      </c>
      <c r="C29" s="41">
        <v>0</v>
      </c>
      <c r="D29" s="41">
        <f t="shared" si="8"/>
        <v>0</v>
      </c>
      <c r="E29" s="41">
        <v>0</v>
      </c>
      <c r="F29" s="41">
        <v>0</v>
      </c>
      <c r="G29" s="41">
        <f t="shared" si="7"/>
        <v>0</v>
      </c>
    </row>
    <row r="30" spans="1:7" ht="15" x14ac:dyDescent="0.2">
      <c r="A30" s="53" t="s">
        <v>5</v>
      </c>
      <c r="B30" s="41">
        <v>0</v>
      </c>
      <c r="C30" s="41">
        <v>0</v>
      </c>
      <c r="D30" s="41">
        <f t="shared" si="8"/>
        <v>0</v>
      </c>
      <c r="E30" s="41">
        <v>0</v>
      </c>
      <c r="F30" s="41">
        <v>0</v>
      </c>
      <c r="G30" s="41">
        <f t="shared" si="7"/>
        <v>0</v>
      </c>
    </row>
    <row r="31" spans="1:7" ht="15" x14ac:dyDescent="0.2">
      <c r="A31" s="53" t="s">
        <v>6</v>
      </c>
      <c r="B31" s="41">
        <v>0</v>
      </c>
      <c r="C31" s="41">
        <v>0</v>
      </c>
      <c r="D31" s="41">
        <f t="shared" si="8"/>
        <v>0</v>
      </c>
      <c r="E31" s="41">
        <v>0</v>
      </c>
      <c r="F31" s="41">
        <v>0</v>
      </c>
      <c r="G31" s="41">
        <f t="shared" si="7"/>
        <v>0</v>
      </c>
    </row>
    <row r="32" spans="1:7" ht="15" x14ac:dyDescent="0.2">
      <c r="A32" s="53" t="s">
        <v>48</v>
      </c>
      <c r="B32" s="41">
        <v>0</v>
      </c>
      <c r="C32" s="41">
        <v>0</v>
      </c>
      <c r="D32" s="41">
        <f t="shared" si="8"/>
        <v>0</v>
      </c>
      <c r="E32" s="41">
        <v>0</v>
      </c>
      <c r="F32" s="41">
        <v>0</v>
      </c>
      <c r="G32" s="41">
        <f t="shared" si="7"/>
        <v>0</v>
      </c>
    </row>
    <row r="33" spans="1:7" ht="15" x14ac:dyDescent="0.2">
      <c r="A33" s="53" t="s">
        <v>30</v>
      </c>
      <c r="B33" s="41">
        <v>0</v>
      </c>
      <c r="C33" s="41">
        <v>0</v>
      </c>
      <c r="D33" s="41">
        <f t="shared" si="8"/>
        <v>0</v>
      </c>
      <c r="E33" s="41">
        <v>0</v>
      </c>
      <c r="F33" s="41">
        <v>0</v>
      </c>
      <c r="G33" s="41">
        <f t="shared" si="7"/>
        <v>0</v>
      </c>
    </row>
    <row r="34" spans="1:7" ht="15" x14ac:dyDescent="0.2">
      <c r="A34" s="53"/>
      <c r="B34" s="41"/>
      <c r="C34" s="41"/>
      <c r="D34" s="41"/>
      <c r="E34" s="41"/>
      <c r="F34" s="41"/>
      <c r="G34" s="41"/>
    </row>
    <row r="35" spans="1:7" ht="15.75" x14ac:dyDescent="0.25">
      <c r="A35" s="52" t="s">
        <v>31</v>
      </c>
      <c r="B35" s="43">
        <f t="shared" ref="B35:G35" si="9">SUM(B36:B39)</f>
        <v>0</v>
      </c>
      <c r="C35" s="43">
        <f t="shared" si="9"/>
        <v>0</v>
      </c>
      <c r="D35" s="43">
        <f t="shared" si="9"/>
        <v>0</v>
      </c>
      <c r="E35" s="43">
        <f t="shared" si="9"/>
        <v>0</v>
      </c>
      <c r="F35" s="43">
        <f t="shared" si="9"/>
        <v>0</v>
      </c>
      <c r="G35" s="43">
        <f t="shared" si="9"/>
        <v>0</v>
      </c>
    </row>
    <row r="36" spans="1:7" ht="30" x14ac:dyDescent="0.2">
      <c r="A36" s="53" t="s">
        <v>49</v>
      </c>
      <c r="B36" s="41">
        <v>0</v>
      </c>
      <c r="C36" s="41">
        <v>0</v>
      </c>
      <c r="D36" s="41">
        <f>B36+C36</f>
        <v>0</v>
      </c>
      <c r="E36" s="41">
        <v>0</v>
      </c>
      <c r="F36" s="41">
        <v>0</v>
      </c>
      <c r="G36" s="41">
        <f t="shared" ref="G36:G39" si="10">D36-E36</f>
        <v>0</v>
      </c>
    </row>
    <row r="37" spans="1:7" ht="15" customHeight="1" x14ac:dyDescent="0.2">
      <c r="A37" s="53" t="s">
        <v>24</v>
      </c>
      <c r="B37" s="41">
        <v>0</v>
      </c>
      <c r="C37" s="41">
        <v>0</v>
      </c>
      <c r="D37" s="41">
        <f t="shared" ref="D37:D39" si="11">B37+C37</f>
        <v>0</v>
      </c>
      <c r="E37" s="41">
        <v>0</v>
      </c>
      <c r="F37" s="41">
        <v>0</v>
      </c>
      <c r="G37" s="41">
        <f t="shared" si="10"/>
        <v>0</v>
      </c>
    </row>
    <row r="38" spans="1:7" ht="15" x14ac:dyDescent="0.2">
      <c r="A38" s="53" t="s">
        <v>32</v>
      </c>
      <c r="B38" s="41">
        <v>0</v>
      </c>
      <c r="C38" s="41">
        <v>0</v>
      </c>
      <c r="D38" s="41">
        <f t="shared" si="11"/>
        <v>0</v>
      </c>
      <c r="E38" s="41">
        <v>0</v>
      </c>
      <c r="F38" s="41">
        <v>0</v>
      </c>
      <c r="G38" s="41">
        <f t="shared" si="10"/>
        <v>0</v>
      </c>
    </row>
    <row r="39" spans="1:7" ht="15" x14ac:dyDescent="0.2">
      <c r="A39" s="53" t="s">
        <v>7</v>
      </c>
      <c r="B39" s="41">
        <v>0</v>
      </c>
      <c r="C39" s="41">
        <v>0</v>
      </c>
      <c r="D39" s="41">
        <f t="shared" si="11"/>
        <v>0</v>
      </c>
      <c r="E39" s="41">
        <v>0</v>
      </c>
      <c r="F39" s="41">
        <v>0</v>
      </c>
      <c r="G39" s="41">
        <f t="shared" si="10"/>
        <v>0</v>
      </c>
    </row>
    <row r="40" spans="1:7" ht="15" x14ac:dyDescent="0.2">
      <c r="A40" s="53"/>
      <c r="B40" s="41"/>
      <c r="C40" s="41"/>
      <c r="D40" s="41"/>
      <c r="E40" s="41"/>
      <c r="F40" s="41"/>
      <c r="G40" s="41"/>
    </row>
    <row r="41" spans="1:7" ht="15.75" x14ac:dyDescent="0.25">
      <c r="A41" s="54" t="s">
        <v>122</v>
      </c>
      <c r="B41" s="55">
        <f t="shared" ref="B41:G41" si="12">SUM(B35+B24+B15+B5)</f>
        <v>13857955.52</v>
      </c>
      <c r="C41" s="55">
        <f t="shared" si="12"/>
        <v>1344206.68</v>
      </c>
      <c r="D41" s="55">
        <f t="shared" si="12"/>
        <v>15202162.200000001</v>
      </c>
      <c r="E41" s="55">
        <f t="shared" si="12"/>
        <v>7518993.0599999996</v>
      </c>
      <c r="F41" s="55">
        <f t="shared" si="12"/>
        <v>7518993.0599999996</v>
      </c>
      <c r="G41" s="55">
        <f t="shared" si="12"/>
        <v>7683169.1400000015</v>
      </c>
    </row>
    <row r="42" spans="1:7" ht="15" x14ac:dyDescent="0.2">
      <c r="A42" s="31"/>
      <c r="B42" s="31"/>
      <c r="C42" s="31"/>
      <c r="D42" s="31"/>
      <c r="E42" s="31"/>
      <c r="F42" s="31"/>
      <c r="G42" s="31"/>
    </row>
    <row r="43" spans="1:7" ht="15" x14ac:dyDescent="0.2">
      <c r="A43" s="31" t="s">
        <v>115</v>
      </c>
      <c r="B43" s="31"/>
      <c r="C43" s="31"/>
      <c r="D43" s="31"/>
      <c r="E43" s="31"/>
      <c r="F43" s="31"/>
      <c r="G43" s="31"/>
    </row>
    <row r="44" spans="1:7" ht="15" x14ac:dyDescent="0.2">
      <c r="A44" s="31"/>
      <c r="B44" s="31"/>
      <c r="C44" s="31"/>
      <c r="D44" s="31"/>
      <c r="E44" s="31"/>
      <c r="F44" s="31"/>
      <c r="G44" s="31"/>
    </row>
    <row r="45" spans="1:7" ht="15" x14ac:dyDescent="0.2">
      <c r="A45" s="31"/>
      <c r="B45" s="31"/>
      <c r="C45" s="31"/>
      <c r="D45" s="31"/>
      <c r="E45" s="31"/>
      <c r="F45" s="31"/>
      <c r="G45" s="31"/>
    </row>
    <row r="46" spans="1:7" ht="15" x14ac:dyDescent="0.2">
      <c r="A46" s="31"/>
      <c r="B46" s="31"/>
      <c r="C46" s="31"/>
      <c r="D46" s="31"/>
      <c r="E46" s="31"/>
      <c r="F46" s="31"/>
      <c r="G46" s="31"/>
    </row>
    <row r="47" spans="1:7" ht="15" x14ac:dyDescent="0.2">
      <c r="A47" s="31"/>
      <c r="B47" s="31"/>
      <c r="C47" s="31"/>
      <c r="D47" s="31"/>
      <c r="E47" s="31"/>
      <c r="F47" s="31"/>
      <c r="G47" s="31"/>
    </row>
    <row r="48" spans="1:7" ht="15" x14ac:dyDescent="0.2">
      <c r="A48" s="31"/>
      <c r="B48" s="31"/>
      <c r="C48" s="31"/>
      <c r="D48" s="31"/>
      <c r="E48" s="31"/>
      <c r="F48" s="31"/>
      <c r="G48" s="31"/>
    </row>
    <row r="49" spans="1:7" ht="15" x14ac:dyDescent="0.2">
      <c r="A49" s="31"/>
      <c r="B49" s="31"/>
      <c r="C49" s="31"/>
      <c r="D49" s="31"/>
      <c r="E49" s="31"/>
      <c r="F49" s="31"/>
      <c r="G49" s="31"/>
    </row>
    <row r="50" spans="1:7" ht="15" x14ac:dyDescent="0.2">
      <c r="A50" s="31"/>
      <c r="B50" s="31"/>
      <c r="C50" s="31"/>
      <c r="D50" s="31"/>
      <c r="E50" s="31"/>
      <c r="F50" s="31"/>
      <c r="G50" s="31"/>
    </row>
    <row r="51" spans="1:7" ht="15" x14ac:dyDescent="0.2">
      <c r="A51" s="31"/>
      <c r="B51" s="31"/>
      <c r="C51" s="31"/>
      <c r="D51" s="31"/>
      <c r="E51" s="31"/>
      <c r="F51" s="31"/>
      <c r="G51" s="31"/>
    </row>
    <row r="52" spans="1:7" ht="15" x14ac:dyDescent="0.2">
      <c r="A52" s="31"/>
      <c r="B52" s="31"/>
      <c r="C52" s="31"/>
      <c r="D52" s="31"/>
      <c r="E52" s="31"/>
      <c r="F52" s="31"/>
      <c r="G52" s="31"/>
    </row>
    <row r="53" spans="1:7" ht="15" x14ac:dyDescent="0.2">
      <c r="A53" s="31"/>
      <c r="B53" s="31"/>
      <c r="C53" s="31"/>
      <c r="D53" s="31"/>
      <c r="E53" s="31"/>
      <c r="F53" s="31"/>
      <c r="G53" s="31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</vt:lpstr>
      <vt:lpstr>CTG</vt:lpstr>
      <vt:lpstr>COG</vt:lpstr>
      <vt:lpstr>CFG</vt:lpstr>
      <vt:lpstr>COG!Área_de_impresión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2026-07-30T19:30:39Z</cp:lastPrinted>
  <dcterms:created xsi:type="dcterms:W3CDTF">2014-02-10T03:37:14Z</dcterms:created>
  <dcterms:modified xsi:type="dcterms:W3CDTF">2026-07-30T19:31:13Z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