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<sst xmlns="http://schemas.openxmlformats.org/spreadsheetml/2006/main" count="854" uniqueCount="598">
  <si>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</si>
  <si>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</si>
  <si>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</si>
  <si>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</si>
  <si>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</si>
  <si>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</si>
  <si>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</si>
  <si>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</si>
  <si>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</si>
  <si>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</si>
  <si>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</si>
  <si>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</si>
  <si>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</si>
  <si>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</si>
  <si>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</si>
  <si>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</si>
  <si>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</si>
  <si>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</si>
  <si>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</si>
  <si>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</si>
  <si>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</si>
  <si>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</si>
  <si>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</si>
  <si>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</si>
  <si>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</si>
  <si>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</si>
  <si>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</si>
  <si>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</si>
  <si>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</si>
  <si>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</si>
  <si>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</si>
  <si>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</si>
  <si>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</si>
  <si>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</si>
  <si>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</si>
  <si>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</si>
  <si>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</si>
  <si>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</si>
  <si>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</si>
  <si>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</si>
  <si>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</si>
  <si>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</si>
  <si>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</si>
  <si>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</si>
  <si>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</si>
  <si>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</si>
  <si>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</si>
  <si>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</si>
  <si>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</si>
  <si>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</si>
  <si>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</si>
  <si>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</si>
  <si>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</si>
  <si>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</si>
  <si>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</si>
  <si>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</si>
  <si>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</si>
  <si>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</si>
  <si>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</si>
  <si>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</si>
  <si>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</si>
  <si>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</si>
  <si>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</si>
  <si>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</si>
  <si>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</si>
  <si>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</si>
  <si>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</si>
  <si>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</si>
  <si>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</si>
  <si>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</si>
  <si>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</si>
  <si>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</si>
  <si>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</si>
  <si>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</si>
  <si>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</si>
  <si>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</si>
  <si>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</si>
  <si>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</si>
  <si>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</si>
  <si>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</si>
  <si>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</si>
  <si>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</si>
  <si>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</si>
  <si>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</si>
  <si>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</si>
  <si>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</si>
  <si>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</si>
  <si>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</si>
  <si>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</si>
  <si>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</si>
  <si>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</si>
  <si>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</si>
  <si>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</si>
  <si>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</si>
  <si>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</si>
  <si>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</si>
  <si>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</si>
  <si>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</si>
  <si>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</si>
  <si>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</si>
  <si>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</si>
  <si>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</si>
  <si>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</si>
  <si>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</si>
  <si>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</si>
  <si>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</si>
  <si>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</si>
  <si>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</si>
  <si>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</si>
  <si>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</si>
  <si>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</si>
  <si>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</si>
  <si>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</si>
  <si>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</si>
  <si>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</si>
  <si>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</si>
  <si>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</si>
  <si>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</si>
  <si>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</si>
  <si>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</si>
  <si>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</si>
  <si>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</si>
  <si>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</si>
  <si>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</si>
  <si>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</si>
  <si>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</si>
  <si>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</si>
  <si>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</si>
  <si>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</si>
  <si>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</si>
  <si>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</si>
  <si>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</si>
  <si>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</si>
  <si>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</si>
  <si>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</si>
  <si>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</si>
  <si>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</si>
  <si>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</si>
  <si>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</si>
  <si>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</si>
  <si>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</si>
  <si>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</si>
  <si>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</si>
  <si>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</si>
  <si>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</si>
  <si>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</si>
  <si>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</si>
  <si>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</si>
  <si>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</si>
  <si>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</si>
  <si>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</si>
  <si>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</si>
  <si>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</si>
  <si>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</si>
  <si>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</si>
  <si>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</si>
  <si>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</si>
  <si>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</si>
  <si>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</si>
  <si>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</si>
  <si>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</si>
  <si>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</si>
  <si>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</si>
  <si>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</si>
  <si>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</si>
  <si>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</si>
  <si>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</si>
  <si>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</si>
  <si>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</si>
  <si>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</si>
  <si>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</si>
  <si>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</si>
  <si>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</si>
  <si>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</si>
  <si>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</si>
  <si>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</si>
  <si>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</si>
  <si>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</si>
  <si>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</si>
  <si>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</si>
  <si>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</si>
  <si>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</si>
  <si>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</si>
  <si>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</si>
  <si>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</si>
  <si>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</si>
  <si>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</si>
  <si>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</si>
  <si>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</si>
  <si>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</si>
  <si>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</si>
  <si>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</si>
  <si>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</si>
  <si>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</si>
  <si>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</si>
  <si>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</si>
  <si>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</si>
  <si>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</si>
  <si>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</si>
  <si>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</si>
  <si>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</si>
  <si>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</si>
  <si>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</si>
  <si>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</si>
  <si>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</si>
  <si>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</si>
  <si>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</si>
  <si>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</si>
  <si>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</si>
  <si>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</si>
  <si>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</si>
  <si>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</si>
  <si>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</si>
  <si>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</si>
  <si>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</si>
  <si>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</si>
  <si>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</si>
  <si>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</si>
  <si>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</si>
  <si>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</si>
  <si>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</si>
  <si>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</si>
  <si>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</si>
  <si>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</si>
  <si>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</si>
  <si>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</si>
  <si>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</si>
  <si>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</si>
  <si>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</si>
  <si>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</si>
  <si>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</si>
  <si>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</si>
  <si>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</si>
  <si>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</si>
  <si>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</si>
  <si>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</si>
  <si>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</si>
  <si>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</si>
  <si>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</si>
  <si>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</si>
  <si>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</si>
  <si>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</si>
  <si>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</si>
  <si>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</si>
  <si>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</si>
  <si>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</si>
  <si>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</si>
  <si>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</si>
  <si>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</si>
  <si>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</si>
  <si>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</si>
  <si>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</si>
  <si>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</si>
  <si>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</si>
  <si>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</si>
  <si>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</si>
  <si>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</si>
  <si>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</si>
  <si>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</si>
  <si>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</si>
  <si>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</si>
  <si>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</si>
  <si>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</si>
  <si>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</si>
  <si>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</si>
  <si>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</si>
  <si>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</si>
  <si>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</si>
  <si>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</si>
  <si>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</si>
  <si>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</si>
  <si>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</si>
  <si>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</si>
  <si>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</si>
  <si>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</si>
  <si>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</si>
  <si>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</si>
  <si>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</si>
  <si>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</si>
  <si>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</si>
  <si>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</si>
  <si>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</si>
  <si>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</si>
  <si>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</si>
  <si>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</si>
  <si>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</si>
  <si>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</si>
  <si>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</si>
  <si>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</si>
  <si>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</si>
  <si>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</si>
  <si>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</si>
  <si>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</si>
  <si>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</si>
  <si>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</si>
  <si>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</si>
  <si>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</si>
  <si>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</si>
  <si>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</si>
  <si>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</si>
  <si>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</si>
  <si>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</si>
  <si>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</si>
  <si>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</si>
  <si>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</si>
  <si>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</si>
  <si>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</si>
  <si>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</si>
  <si>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</si>
  <si>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</si>
  <si>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</si>
  <si>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</si>
  <si>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</si>
  <si>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</si>
  <si>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</si>
  <si>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</si>
  <si>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</si>
  <si>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</si>
  <si>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</si>
  <si>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</si>
  <si>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</si>
  <si>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</si>
  <si>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</si>
  <si>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</si>
  <si>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</si>
  <si>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</si>
  <si>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</si>
  <si>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</si>
  <si>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</si>
  <si>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</si>
  <si>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</si>
  <si>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</si>
  <si>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</si>
  <si>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</si>
  <si>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</si>
  <si>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</si>
  <si>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</si>
  <si>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</si>
  <si>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</si>
  <si>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</si>
  <si>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</si>
  <si>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</si>
  <si>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</si>
  <si>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</si>
  <si>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</si>
  <si>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</si>
  <si>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</si>
  <si>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</si>
  <si>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</si>
  <si>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</si>
  <si>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</si>
  <si>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</si>
  <si>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</si>
  <si>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</si>
  <si>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</si>
  <si>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</si>
  <si>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</si>
  <si>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</si>
  <si>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</si>
  <si>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</si>
  <si>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</si>
  <si>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</si>
  <si>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</si>
  <si>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</si>
  <si>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</si>
  <si>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</si>
  <si>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</si>
  <si>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</si>
  <si>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</si>
  <si>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</si>
  <si>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</si>
  <si>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</si>
  <si>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</si>
  <si>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</si>
  <si>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</si>
  <si>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</si>
  <si>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</si>
  <si>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</si>
  <si>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</si>
  <si>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</si>
  <si>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</si>
  <si>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</si>
  <si>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</si>
  <si>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</si>
  <si>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</si>
  <si>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</si>
  <si>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</si>
  <si>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</si>
  <si>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</si>
  <si>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</si>
  <si>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</si>
  <si>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</si>
  <si>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</si>
  <si>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</si>
  <si>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</si>
  <si>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</si>
  <si>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</si>
  <si>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</si>
  <si>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</si>
  <si>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</si>
  <si>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</si>
  <si>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</si>
  <si>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</si>
  <si>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</si>
  <si>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</si>
  <si>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</si>
  <si>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</si>
  <si>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</si>
  <si>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</si>
  <si>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</si>
  <si>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</si>
  <si>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</si>
  <si>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</si>
  <si>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</si>
  <si>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</si>
  <si>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</si>
  <si>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</si>
  <si>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</si>
  <si>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</si>
  <si>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</si>
  <si>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</si>
  <si>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</si>
  <si>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</si>
  <si>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</si>
  <si>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</si>
  <si>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</si>
  <si>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</si>
  <si>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</si>
  <si>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</si>
  <si>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</si>
  <si>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</si>
  <si>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</si>
  <si>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</si>
  <si>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</si>
  <si>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</si>
  <si>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</si>
  <si>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</si>
  <si>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</si>
  <si>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</si>
  <si>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</si>
  <si>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</si>
  <si>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</si>
  <si>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</si>
  <si>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</si>
  <si>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</si>
  <si>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</si>
  <si>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</si>
  <si>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</si>
  <si>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</si>
  <si>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</si>
  <si>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</si>
  <si>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</si>
  <si>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</si>
  <si>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</si>
  <si>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</si>
  <si>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</si>
  <si>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</si>
  <si>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</si>
  <si>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</si>
  <si>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</si>
  <si>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</si>
  <si>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</si>
  <si>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</si>
  <si>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</si>
  <si>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</si>
  <si>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</si>
  <si>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</si>
  <si>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</si>
  <si>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</si>
  <si>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</si>
  <si>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</si>
  <si>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</si>
  <si>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</si>
  <si>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</si>
  <si>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</si>
  <si>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</si>
  <si>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</si>
  <si>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</si>
  <si>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</si>
  <si>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</si>
  <si>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</si>
  <si>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</si>
  <si>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</si>
  <si>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</si>
  <si>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</si>
  <si>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</si>
  <si>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</si>
  <si>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</si>
  <si>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</si>
  <si>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</si>
  <si>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</si>
  <si>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</si>
  <si>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</si>
  <si>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</si>
  <si>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</si>
  <si>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</si>
  <si>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</si>
  <si>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</si>
  <si>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</si>
  <si>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</si>
  <si>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</si>
  <si>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</si>
  <si>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</si>
  <si>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</si>
  <si>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</si>
  <si>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</si>
  <si>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</si>
  <si>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</si>
  <si>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</si>
  <si>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</si>
  <si>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</si>
  <si>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</si>
  <si>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</si>
  <si>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</si>
  <si>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</si>
  <si>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</si>
  <si>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</si>
  <si>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</si>
  <si>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</si>
  <si>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</si>
  <si>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</si>
  <si>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</si>
  <si>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</si>
  <si>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</si>
  <si>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</si>
  <si>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</si>
  <si>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</si>
  <si>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</si>
  <si>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</si>
  <si>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</si>
  <si>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</si>
  <si>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</si>
  <si>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</si>
  <si>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</si>
  <si>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</si>
  <si>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</si>
  <si>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</si>
  <si>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</si>
  <si>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</si>
  <si>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</si>
  <si>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</si>
  <si>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</si>
  <si>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</si>
  <si>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</si>
  <si>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</si>
  <si>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</si>
  <si>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</si>
  <si>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</si>
  <si>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</si>
  <si>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</si>
  <si>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</si>
  <si>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</si>
  <si>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</si>
  <si>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</si>
  <si>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</si>
  <si>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</si>
  <si>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</si>
  <si>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</si>
  <si>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</si>
  <si>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</si>
  <si>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</si>
  <si>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</si>
  <si>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</si>
  <si>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</si>
  <si>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</si>
  <si>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</si>
  <si>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</si>
  <si>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</si>
  <si>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</si>
  <si>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</si>
  <si>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</si>
  <si>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</si>
  <si>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</si>
  <si>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</si>
  <si>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</si>
  <si>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</si>
  <si>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</si>
  <si>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</si>
  <si>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</si>
  <si>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</si>
  <si>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</si>
  <si>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</si>
  <si>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</si>
  <si>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</si>
  <si>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</si>
  <si>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</si>
  <si>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</si>
  <si>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</si>
  <si>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</si>
  <si>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</si>
  <si>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</si>
  <si>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</si>
  <si>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</si>
  <si>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</si>
  <si>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</si>
  <si>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</si>
  <si>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Cortázar, Gto.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</si>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</sst>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2743200</xdr:colOff>
      <xdr:row>49</xdr:row>
      <xdr:rowOff>9525</xdr:rowOff>
    </xdr:from>
    <xdr:to>
      <xdr:col>3</xdr:col>
      <xdr:colOff>219075</xdr:colOff>
      <xdr:row>55</xdr:row>
      <xdr:rowOff>104776</xdr:rowOff>
    </xdr:to>
    <xdr:sp macro="" textlink="">
      <xdr:nvSpPr>
        <xdr:cNvPr id="4" name="CuadroTexto 1"/>
        <xdr:cNvSpPr txBox="1"/>
      </xdr:nvSpPr>
      <xdr:spPr>
        <a:xfrm>
          <a:off x="3714750" y="729615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76200</xdr:colOff>
      <xdr:row>48</xdr:row>
      <xdr:rowOff>114300</xdr:rowOff>
    </xdr:from>
    <xdr:to>
      <xdr:col>1</xdr:col>
      <xdr:colOff>1990725</xdr:colOff>
      <xdr:row>55</xdr:row>
      <xdr:rowOff>66676</xdr:rowOff>
    </xdr:to>
    <xdr:sp macro="" textlink="">
      <xdr:nvSpPr>
        <xdr:cNvPr id="5" name="CuadroTexto 5"/>
        <xdr:cNvSpPr txBox="1"/>
      </xdr:nvSpPr>
      <xdr:spPr>
        <a:xfrm>
          <a:off x="76200" y="587692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4295775</xdr:colOff>
      <xdr:row>214</xdr:row>
      <xdr:rowOff>133350</xdr:rowOff>
    </xdr:from>
    <xdr:to>
      <xdr:col>3</xdr:col>
      <xdr:colOff>657225</xdr:colOff>
      <xdr:row>221</xdr:row>
      <xdr:rowOff>85726</xdr:rowOff>
    </xdr:to>
    <xdr:sp macro="" textlink="">
      <xdr:nvSpPr>
        <xdr:cNvPr id="4" name="CuadroTexto 1"/>
        <xdr:cNvSpPr txBox="1"/>
      </xdr:nvSpPr>
      <xdr:spPr>
        <a:xfrm>
          <a:off x="4962525" y="3308985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257175</xdr:colOff>
      <xdr:row>215</xdr:row>
      <xdr:rowOff>0</xdr:rowOff>
    </xdr:from>
    <xdr:to>
      <xdr:col>1</xdr:col>
      <xdr:colOff>2476500</xdr:colOff>
      <xdr:row>221</xdr:row>
      <xdr:rowOff>95251</xdr:rowOff>
    </xdr:to>
    <xdr:sp macro="" textlink="">
      <xdr:nvSpPr>
        <xdr:cNvPr id="5" name="CuadroTexto 5"/>
        <xdr:cNvSpPr txBox="1"/>
      </xdr:nvSpPr>
      <xdr:spPr>
        <a:xfrm>
          <a:off x="257175" y="3309937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15875</xdr:colOff>
      <xdr:row>176</xdr:row>
      <xdr:rowOff>9525</xdr:rowOff>
    </xdr:from>
    <xdr:to>
      <xdr:col>4</xdr:col>
      <xdr:colOff>1673225</xdr:colOff>
      <xdr:row>182</xdr:row>
      <xdr:rowOff>104776</xdr:rowOff>
    </xdr:to>
    <xdr:sp macro="" textlink="">
      <xdr:nvSpPr>
        <xdr:cNvPr id="2" name="CuadroTexto 1"/>
        <xdr:cNvSpPr txBox="1"/>
      </xdr:nvSpPr>
      <xdr:spPr>
        <a:xfrm>
          <a:off x="6080125" y="25536525"/>
          <a:ext cx="292735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1</xdr:col>
      <xdr:colOff>28575</xdr:colOff>
      <xdr:row>176</xdr:row>
      <xdr:rowOff>34925</xdr:rowOff>
    </xdr:from>
    <xdr:to>
      <xdr:col>1</xdr:col>
      <xdr:colOff>2914650</xdr:colOff>
      <xdr:row>182</xdr:row>
      <xdr:rowOff>130176</xdr:rowOff>
    </xdr:to>
    <xdr:sp macro="" textlink="">
      <xdr:nvSpPr>
        <xdr:cNvPr id="3" name="CuadroTexto 5"/>
        <xdr:cNvSpPr txBox="1"/>
      </xdr:nvSpPr>
      <xdr:spPr>
        <a:xfrm>
          <a:off x="695325" y="2556192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971550</xdr:colOff>
      <xdr:row>30</xdr:row>
      <xdr:rowOff>133350</xdr:rowOff>
    </xdr:from>
    <xdr:to>
      <xdr:col>4</xdr:col>
      <xdr:colOff>1276350</xdr:colOff>
      <xdr:row>37</xdr:row>
      <xdr:rowOff>85726</xdr:rowOff>
    </xdr:to>
    <xdr:sp macro="" textlink="">
      <xdr:nvSpPr>
        <xdr:cNvPr id="2" name="CuadroTexto 1"/>
        <xdr:cNvSpPr txBox="1"/>
      </xdr:nvSpPr>
      <xdr:spPr>
        <a:xfrm>
          <a:off x="4848225" y="480060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266700</xdr:colOff>
      <xdr:row>31</xdr:row>
      <xdr:rowOff>9525</xdr:rowOff>
    </xdr:from>
    <xdr:to>
      <xdr:col>1</xdr:col>
      <xdr:colOff>2486025</xdr:colOff>
      <xdr:row>37</xdr:row>
      <xdr:rowOff>104776</xdr:rowOff>
    </xdr:to>
    <xdr:sp macro="" textlink="">
      <xdr:nvSpPr>
        <xdr:cNvPr id="3" name="CuadroTexto 5"/>
        <xdr:cNvSpPr txBox="1"/>
      </xdr:nvSpPr>
      <xdr:spPr>
        <a:xfrm>
          <a:off x="266700" y="481965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142</xdr:row>
      <xdr:rowOff>133350</xdr:rowOff>
    </xdr:from>
    <xdr:to>
      <xdr:col>4</xdr:col>
      <xdr:colOff>1276350</xdr:colOff>
      <xdr:row>149</xdr:row>
      <xdr:rowOff>85726</xdr:rowOff>
    </xdr:to>
    <xdr:sp macro="" textlink="">
      <xdr:nvSpPr>
        <xdr:cNvPr id="4" name="CuadroTexto 1"/>
        <xdr:cNvSpPr txBox="1"/>
      </xdr:nvSpPr>
      <xdr:spPr>
        <a:xfrm>
          <a:off x="5362575" y="2080260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304800</xdr:colOff>
      <xdr:row>143</xdr:row>
      <xdr:rowOff>0</xdr:rowOff>
    </xdr:from>
    <xdr:to>
      <xdr:col>1</xdr:col>
      <xdr:colOff>2524125</xdr:colOff>
      <xdr:row>149</xdr:row>
      <xdr:rowOff>95251</xdr:rowOff>
    </xdr:to>
    <xdr:sp macro="" textlink="">
      <xdr:nvSpPr>
        <xdr:cNvPr id="5" name="CuadroTexto 5"/>
        <xdr:cNvSpPr txBox="1"/>
      </xdr:nvSpPr>
      <xdr:spPr>
        <a:xfrm>
          <a:off x="304800" y="2081212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3533775</xdr:colOff>
      <xdr:row>25</xdr:row>
      <xdr:rowOff>9525</xdr:rowOff>
    </xdr:from>
    <xdr:to>
      <xdr:col>4</xdr:col>
      <xdr:colOff>323850</xdr:colOff>
      <xdr:row>31</xdr:row>
      <xdr:rowOff>104776</xdr:rowOff>
    </xdr:to>
    <xdr:sp macro="" textlink="">
      <xdr:nvSpPr>
        <xdr:cNvPr id="2" name="CuadroTexto 1"/>
        <xdr:cNvSpPr txBox="1"/>
      </xdr:nvSpPr>
      <xdr:spPr>
        <a:xfrm>
          <a:off x="3762375" y="4010025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171450</xdr:colOff>
      <xdr:row>25</xdr:row>
      <xdr:rowOff>0</xdr:rowOff>
    </xdr:from>
    <xdr:to>
      <xdr:col>1</xdr:col>
      <xdr:colOff>2828925</xdr:colOff>
      <xdr:row>31</xdr:row>
      <xdr:rowOff>95251</xdr:rowOff>
    </xdr:to>
    <xdr:sp macro="" textlink="">
      <xdr:nvSpPr>
        <xdr:cNvPr id="3" name="CuadroTexto 5"/>
        <xdr:cNvSpPr txBox="1"/>
      </xdr:nvSpPr>
      <xdr:spPr>
        <a:xfrm>
          <a:off x="171450" y="400050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3781425</xdr:colOff>
      <xdr:row>44</xdr:row>
      <xdr:rowOff>95250</xdr:rowOff>
    </xdr:from>
    <xdr:to>
      <xdr:col>4</xdr:col>
      <xdr:colOff>638175</xdr:colOff>
      <xdr:row>51</xdr:row>
      <xdr:rowOff>47626</xdr:rowOff>
    </xdr:to>
    <xdr:sp macro="" textlink="">
      <xdr:nvSpPr>
        <xdr:cNvPr id="2" name="CuadroTexto 1"/>
        <xdr:cNvSpPr txBox="1"/>
      </xdr:nvSpPr>
      <xdr:spPr>
        <a:xfrm>
          <a:off x="4019550" y="680085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1</xdr:col>
      <xdr:colOff>19050</xdr:colOff>
      <xdr:row>44</xdr:row>
      <xdr:rowOff>133350</xdr:rowOff>
    </xdr:from>
    <xdr:to>
      <xdr:col>1</xdr:col>
      <xdr:colOff>2905125</xdr:colOff>
      <xdr:row>51</xdr:row>
      <xdr:rowOff>85726</xdr:rowOff>
    </xdr:to>
    <xdr:sp macro="" textlink="">
      <xdr:nvSpPr>
        <xdr:cNvPr id="3" name="CuadroTexto 5"/>
        <xdr:cNvSpPr txBox="1"/>
      </xdr:nvSpPr>
      <xdr:spPr>
        <a:xfrm>
          <a:off x="257175" y="683895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63</xdr:row>
      <xdr:rowOff>9525</xdr:rowOff>
    </xdr:from>
    <xdr:to>
      <xdr:col>4</xdr:col>
      <xdr:colOff>1362075</xdr:colOff>
      <xdr:row>69</xdr:row>
      <xdr:rowOff>104776</xdr:rowOff>
    </xdr:to>
    <xdr:sp macro="" textlink="">
      <xdr:nvSpPr>
        <xdr:cNvPr id="2" name="CuadroTexto 1"/>
        <xdr:cNvSpPr txBox="1"/>
      </xdr:nvSpPr>
      <xdr:spPr>
        <a:xfrm>
          <a:off x="3714750" y="729615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1</xdr:col>
      <xdr:colOff>76200</xdr:colOff>
      <xdr:row>62</xdr:row>
      <xdr:rowOff>114300</xdr:rowOff>
    </xdr:from>
    <xdr:to>
      <xdr:col>1</xdr:col>
      <xdr:colOff>2962275</xdr:colOff>
      <xdr:row>69</xdr:row>
      <xdr:rowOff>66676</xdr:rowOff>
    </xdr:to>
    <xdr:sp macro="" textlink="">
      <xdr:nvSpPr>
        <xdr:cNvPr id="3" name="CuadroTexto 5"/>
        <xdr:cNvSpPr txBox="1"/>
      </xdr:nvSpPr>
      <xdr:spPr>
        <a:xfrm>
          <a:off x="76200" y="7258050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zoomScaleNormal="100" zoomScaleSheetLayoutView="100" workbookViewId="0">
      <pane ySplit="5" topLeftCell="A30" activePane="bottomLeft" state="frozen"/>
      <selection activeCell="A14" sqref="A14:B14"/>
      <selection pane="bottomLeft" sqref="A1:D58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8"/>
  <sheetViews>
    <sheetView topLeftCell="A205" zoomScaleNormal="100" workbookViewId="0">
      <selection activeCell="B227" sqref="B22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14423726.4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1275074.4099999999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1275074.4099999999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1275074.4099999999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12471552.99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12471552.99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12471552.99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677099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677099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677099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14967049.75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14231085</v>
      </c>
      <c r="D95" s="112">
        <f>C95/$C$94</f>
        <v>0.95082766728960733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9737042.7999999989</v>
      </c>
      <c r="D96" s="112">
        <f t="shared" ref="D96:D159" si="0">C96/$C$94</f>
        <v>0.65056527255814056</v>
      </c>
      <c r="E96" s="41"/>
    </row>
    <row r="97" spans="1:5" x14ac:dyDescent="0.2">
      <c r="A97" s="43">
        <v>5111</v>
      </c>
      <c r="B97" s="41" t="s">
        <v>280</v>
      </c>
      <c r="C97" s="142">
        <v>4873364.96</v>
      </c>
      <c r="D97" s="44">
        <f t="shared" si="0"/>
        <v>0.3256062511584823</v>
      </c>
      <c r="E97" s="41"/>
    </row>
    <row r="98" spans="1:5" x14ac:dyDescent="0.2">
      <c r="A98" s="43">
        <v>5112</v>
      </c>
      <c r="B98" s="41" t="s">
        <v>281</v>
      </c>
      <c r="C98" s="142">
        <v>25700</v>
      </c>
      <c r="D98" s="44">
        <f t="shared" si="0"/>
        <v>1.7171052698612163E-3</v>
      </c>
      <c r="E98" s="41"/>
    </row>
    <row r="99" spans="1:5" x14ac:dyDescent="0.2">
      <c r="A99" s="43">
        <v>5113</v>
      </c>
      <c r="B99" s="41" t="s">
        <v>282</v>
      </c>
      <c r="C99" s="142">
        <v>1346717.73</v>
      </c>
      <c r="D99" s="44">
        <f t="shared" si="0"/>
        <v>8.9978837011616131E-2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3491260.11</v>
      </c>
      <c r="D101" s="44">
        <f t="shared" si="0"/>
        <v>0.23326307911818092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2706088.3299999996</v>
      </c>
      <c r="D103" s="112">
        <f t="shared" si="0"/>
        <v>0.18080305572579522</v>
      </c>
      <c r="E103" s="41"/>
    </row>
    <row r="104" spans="1:5" x14ac:dyDescent="0.2">
      <c r="A104" s="43">
        <v>5121</v>
      </c>
      <c r="B104" s="41" t="s">
        <v>287</v>
      </c>
      <c r="C104" s="142">
        <v>611170.36</v>
      </c>
      <c r="D104" s="44">
        <f t="shared" si="0"/>
        <v>4.0834390892567185E-2</v>
      </c>
      <c r="E104" s="41"/>
    </row>
    <row r="105" spans="1:5" x14ac:dyDescent="0.2">
      <c r="A105" s="43">
        <v>5122</v>
      </c>
      <c r="B105" s="41" t="s">
        <v>288</v>
      </c>
      <c r="C105" s="142">
        <v>14575.74</v>
      </c>
      <c r="D105" s="44">
        <f t="shared" si="0"/>
        <v>9.7385525160026941E-4</v>
      </c>
      <c r="E105" s="41"/>
    </row>
    <row r="106" spans="1:5" x14ac:dyDescent="0.2">
      <c r="A106" s="43">
        <v>5123</v>
      </c>
      <c r="B106" s="41" t="s">
        <v>289</v>
      </c>
      <c r="C106" s="142">
        <v>1025596.16</v>
      </c>
      <c r="D106" s="44">
        <f t="shared" si="0"/>
        <v>6.8523601987759808E-2</v>
      </c>
      <c r="E106" s="41"/>
    </row>
    <row r="107" spans="1:5" x14ac:dyDescent="0.2">
      <c r="A107" s="43">
        <v>5124</v>
      </c>
      <c r="B107" s="41" t="s">
        <v>290</v>
      </c>
      <c r="C107" s="142">
        <v>113721.3</v>
      </c>
      <c r="D107" s="44">
        <f t="shared" si="0"/>
        <v>7.5981106430143327E-3</v>
      </c>
      <c r="E107" s="41"/>
    </row>
    <row r="108" spans="1:5" x14ac:dyDescent="0.2">
      <c r="A108" s="43">
        <v>5125</v>
      </c>
      <c r="B108" s="41" t="s">
        <v>291</v>
      </c>
      <c r="C108" s="142">
        <v>47495.42</v>
      </c>
      <c r="D108" s="44">
        <f t="shared" si="0"/>
        <v>3.1733321391545452E-3</v>
      </c>
      <c r="E108" s="41"/>
    </row>
    <row r="109" spans="1:5" x14ac:dyDescent="0.2">
      <c r="A109" s="43">
        <v>5126</v>
      </c>
      <c r="B109" s="41" t="s">
        <v>292</v>
      </c>
      <c r="C109" s="142">
        <v>658841.98</v>
      </c>
      <c r="D109" s="44">
        <f t="shared" si="0"/>
        <v>4.4019495558902645E-2</v>
      </c>
      <c r="E109" s="41"/>
    </row>
    <row r="110" spans="1:5" x14ac:dyDescent="0.2">
      <c r="A110" s="43">
        <v>5127</v>
      </c>
      <c r="B110" s="41" t="s">
        <v>293</v>
      </c>
      <c r="C110" s="142">
        <v>104021.84</v>
      </c>
      <c r="D110" s="44">
        <f t="shared" si="0"/>
        <v>6.9500564064070135E-3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130665.53</v>
      </c>
      <c r="D112" s="44">
        <f t="shared" si="0"/>
        <v>8.7302128463894492E-3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1787953.87</v>
      </c>
      <c r="D113" s="112">
        <f t="shared" si="0"/>
        <v>0.11945933900567145</v>
      </c>
      <c r="E113" s="41"/>
    </row>
    <row r="114" spans="1:5" x14ac:dyDescent="0.2">
      <c r="A114" s="43">
        <v>5131</v>
      </c>
      <c r="B114" s="41" t="s">
        <v>297</v>
      </c>
      <c r="C114" s="142">
        <v>155055.44</v>
      </c>
      <c r="D114" s="44">
        <f t="shared" si="0"/>
        <v>1.0359786503682866E-2</v>
      </c>
      <c r="E114" s="41"/>
    </row>
    <row r="115" spans="1:5" x14ac:dyDescent="0.2">
      <c r="A115" s="43">
        <v>5132</v>
      </c>
      <c r="B115" s="41" t="s">
        <v>298</v>
      </c>
      <c r="C115" s="142">
        <v>82104.800000000003</v>
      </c>
      <c r="D115" s="44">
        <f t="shared" si="0"/>
        <v>5.4857036871945987E-3</v>
      </c>
      <c r="E115" s="41"/>
    </row>
    <row r="116" spans="1:5" x14ac:dyDescent="0.2">
      <c r="A116" s="43">
        <v>5133</v>
      </c>
      <c r="B116" s="41" t="s">
        <v>299</v>
      </c>
      <c r="C116" s="142">
        <v>4788</v>
      </c>
      <c r="D116" s="44">
        <f t="shared" si="0"/>
        <v>3.1990272498426083E-4</v>
      </c>
      <c r="E116" s="41"/>
    </row>
    <row r="117" spans="1:5" x14ac:dyDescent="0.2">
      <c r="A117" s="43">
        <v>5134</v>
      </c>
      <c r="B117" s="41" t="s">
        <v>300</v>
      </c>
      <c r="C117" s="142">
        <v>156130.71</v>
      </c>
      <c r="D117" s="44">
        <f t="shared" si="0"/>
        <v>1.0431628985532035E-2</v>
      </c>
      <c r="E117" s="41"/>
    </row>
    <row r="118" spans="1:5" x14ac:dyDescent="0.2">
      <c r="A118" s="43">
        <v>5135</v>
      </c>
      <c r="B118" s="41" t="s">
        <v>301</v>
      </c>
      <c r="C118" s="142">
        <v>246291.48</v>
      </c>
      <c r="D118" s="44">
        <f t="shared" si="0"/>
        <v>1.6455579697662193E-2</v>
      </c>
      <c r="E118" s="41"/>
    </row>
    <row r="119" spans="1:5" x14ac:dyDescent="0.2">
      <c r="A119" s="43">
        <v>5136</v>
      </c>
      <c r="B119" s="41" t="s">
        <v>302</v>
      </c>
      <c r="C119" s="142">
        <v>203000</v>
      </c>
      <c r="D119" s="44">
        <f t="shared" si="0"/>
        <v>1.3563127228864861E-2</v>
      </c>
      <c r="E119" s="41"/>
    </row>
    <row r="120" spans="1:5" x14ac:dyDescent="0.2">
      <c r="A120" s="43">
        <v>5137</v>
      </c>
      <c r="B120" s="41" t="s">
        <v>303</v>
      </c>
      <c r="C120" s="142">
        <v>13130.91</v>
      </c>
      <c r="D120" s="44">
        <f t="shared" si="0"/>
        <v>8.7732119685110283E-4</v>
      </c>
      <c r="E120" s="41"/>
    </row>
    <row r="121" spans="1:5" x14ac:dyDescent="0.2">
      <c r="A121" s="43">
        <v>5138</v>
      </c>
      <c r="B121" s="41" t="s">
        <v>304</v>
      </c>
      <c r="C121" s="142">
        <v>671711.53</v>
      </c>
      <c r="D121" s="44">
        <f t="shared" si="0"/>
        <v>4.4879354396480178E-2</v>
      </c>
      <c r="E121" s="41"/>
    </row>
    <row r="122" spans="1:5" x14ac:dyDescent="0.2">
      <c r="A122" s="43">
        <v>5139</v>
      </c>
      <c r="B122" s="41" t="s">
        <v>305</v>
      </c>
      <c r="C122" s="142">
        <v>255741</v>
      </c>
      <c r="D122" s="44">
        <f t="shared" si="0"/>
        <v>1.7086934584419351E-2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415550.64999999997</v>
      </c>
      <c r="D123" s="112">
        <f t="shared" si="0"/>
        <v>2.7764366187130497E-2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415550.64999999997</v>
      </c>
      <c r="D133" s="112">
        <f t="shared" si="0"/>
        <v>2.7764366187130497E-2</v>
      </c>
      <c r="E133" s="41"/>
    </row>
    <row r="134" spans="1:5" x14ac:dyDescent="0.2">
      <c r="A134" s="43">
        <v>5241</v>
      </c>
      <c r="B134" s="41" t="s">
        <v>315</v>
      </c>
      <c r="C134" s="142">
        <v>321206.71999999997</v>
      </c>
      <c r="D134" s="44">
        <f t="shared" si="0"/>
        <v>2.1460924187814635E-2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94343.93</v>
      </c>
      <c r="D136" s="44">
        <f t="shared" si="0"/>
        <v>6.3034419993158635E-3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320414.09999999998</v>
      </c>
      <c r="D181" s="112">
        <f t="shared" si="1"/>
        <v>2.1407966523262205E-2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320414.09999999998</v>
      </c>
      <c r="D182" s="112">
        <f t="shared" si="1"/>
        <v>2.1407966523262205E-2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58626.28</v>
      </c>
      <c r="D185" s="44">
        <f t="shared" si="1"/>
        <v>3.9170231260840169E-3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261787.82</v>
      </c>
      <c r="D187" s="44">
        <f t="shared" si="1"/>
        <v>1.7490943397178191E-2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  <row r="219" spans="1:5" x14ac:dyDescent="0.2">
      <c r="A219" s="1"/>
      <c r="B219" s="1"/>
      <c r="C219" s="1"/>
      <c r="D219" s="1"/>
    </row>
    <row r="220" spans="1:5" x14ac:dyDescent="0.2">
      <c r="A220" s="1"/>
      <c r="B220" s="1"/>
      <c r="C220" s="1"/>
      <c r="D220" s="1"/>
    </row>
    <row r="221" spans="1:5" x14ac:dyDescent="0.2">
      <c r="A221" s="1"/>
      <c r="B221" s="1"/>
      <c r="C221" s="1"/>
      <c r="D221" s="1"/>
    </row>
    <row r="222" spans="1:5" x14ac:dyDescent="0.2">
      <c r="A222" s="1"/>
      <c r="B222" s="1"/>
      <c r="C222" s="1"/>
      <c r="D222" s="1"/>
    </row>
    <row r="223" spans="1:5" x14ac:dyDescent="0.2">
      <c r="A223" s="1"/>
      <c r="B223" s="1"/>
      <c r="C223" s="1"/>
      <c r="D223" s="1"/>
    </row>
    <row r="224" spans="1:5" x14ac:dyDescent="0.2">
      <c r="A224" s="1"/>
      <c r="B224" s="1"/>
      <c r="C224" s="1"/>
      <c r="D224" s="1"/>
    </row>
    <row r="225" spans="1:4" x14ac:dyDescent="0.2">
      <c r="A225" s="1"/>
      <c r="B225" s="1"/>
      <c r="C225" s="1"/>
      <c r="D225" s="1"/>
    </row>
    <row r="226" spans="1:4" x14ac:dyDescent="0.2">
      <c r="A226" s="1"/>
      <c r="B226" s="1"/>
      <c r="C226" s="1"/>
      <c r="D226" s="1"/>
    </row>
    <row r="227" spans="1:4" x14ac:dyDescent="0.2">
      <c r="A227" s="1"/>
      <c r="B227" s="1"/>
      <c r="C227" s="1"/>
      <c r="D227" s="1"/>
    </row>
    <row r="228" spans="1:4" x14ac:dyDescent="0.2">
      <c r="A228" s="1"/>
      <c r="B228" s="1"/>
      <c r="C228" s="1"/>
      <c r="D228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0"/>
  <sheetViews>
    <sheetView topLeftCell="A139" zoomScale="60" zoomScaleNormal="100" workbookViewId="0">
      <selection activeCell="D204" sqref="D204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120552.22</v>
      </c>
      <c r="D15" s="144">
        <v>120552.22</v>
      </c>
      <c r="E15" s="144">
        <v>121204.23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-79176</v>
      </c>
      <c r="D20" s="144">
        <v>-79176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5000</v>
      </c>
      <c r="D21" s="144">
        <v>5000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6400</v>
      </c>
      <c r="D24" s="144">
        <v>6400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154430.18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4">
        <v>154430.18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3483460.55</v>
      </c>
      <c r="D56" s="144">
        <f>SUM(D57:D63)</f>
        <v>58626.28</v>
      </c>
      <c r="E56" s="144">
        <f>SUM(E57:E63)</f>
        <v>284346.62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1824672.12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1658788.43</v>
      </c>
      <c r="D59" s="144">
        <v>58626.28</v>
      </c>
      <c r="E59" s="144">
        <v>284346.62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5181748.0499999989</v>
      </c>
      <c r="D64" s="144">
        <f t="shared" ref="D64:E64" si="0">SUM(D65:D72)</f>
        <v>261787.82</v>
      </c>
      <c r="E64" s="144">
        <f t="shared" si="0"/>
        <v>3085550.69</v>
      </c>
    </row>
    <row r="65" spans="1:9" x14ac:dyDescent="0.2">
      <c r="A65" s="16">
        <v>1241</v>
      </c>
      <c r="B65" s="14" t="s">
        <v>158</v>
      </c>
      <c r="C65" s="144">
        <v>1503853.4</v>
      </c>
      <c r="D65" s="144">
        <v>90510.43</v>
      </c>
      <c r="E65" s="144">
        <v>850005.64</v>
      </c>
    </row>
    <row r="66" spans="1:9" x14ac:dyDescent="0.2">
      <c r="A66" s="16">
        <v>1242</v>
      </c>
      <c r="B66" s="14" t="s">
        <v>159</v>
      </c>
      <c r="C66" s="144">
        <v>289649.90000000002</v>
      </c>
      <c r="D66" s="144">
        <v>31171.59</v>
      </c>
      <c r="E66" s="144">
        <v>264581.02</v>
      </c>
    </row>
    <row r="67" spans="1:9" x14ac:dyDescent="0.2">
      <c r="A67" s="16">
        <v>1243</v>
      </c>
      <c r="B67" s="14" t="s">
        <v>160</v>
      </c>
      <c r="C67" s="144">
        <v>79506.16</v>
      </c>
      <c r="D67" s="144">
        <v>497.5</v>
      </c>
      <c r="E67" s="144">
        <v>79008.66</v>
      </c>
    </row>
    <row r="68" spans="1:9" x14ac:dyDescent="0.2">
      <c r="A68" s="16">
        <v>1244</v>
      </c>
      <c r="B68" s="14" t="s">
        <v>161</v>
      </c>
      <c r="C68" s="144">
        <v>3060282.65</v>
      </c>
      <c r="D68" s="144">
        <v>129196.88</v>
      </c>
      <c r="E68" s="144">
        <v>1816111.65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180216.14</v>
      </c>
      <c r="D70" s="144">
        <v>10411.42</v>
      </c>
      <c r="E70" s="144">
        <v>75843.72</v>
      </c>
    </row>
    <row r="71" spans="1:9" x14ac:dyDescent="0.2">
      <c r="A71" s="16">
        <v>1247</v>
      </c>
      <c r="B71" s="14" t="s">
        <v>164</v>
      </c>
      <c r="C71" s="144">
        <v>68239.8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272935.61</v>
      </c>
      <c r="D110" s="144">
        <f>SUM(D111:D119)</f>
        <v>272935.61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6048.04</v>
      </c>
      <c r="D111" s="144">
        <f>C111</f>
        <v>6048.04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-45221.3</v>
      </c>
      <c r="D112" s="144">
        <f t="shared" ref="D112:D119" si="1">C112</f>
        <v>-45221.3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225011.82</v>
      </c>
      <c r="D117" s="144">
        <f t="shared" si="1"/>
        <v>225011.82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87097.05</v>
      </c>
      <c r="D119" s="144">
        <f t="shared" si="1"/>
        <v>87097.05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81" spans="2:5" x14ac:dyDescent="0.2">
      <c r="B181" s="1"/>
      <c r="C181" s="1"/>
      <c r="D181" s="1"/>
      <c r="E181" s="1"/>
    </row>
    <row r="182" spans="2:5" x14ac:dyDescent="0.2">
      <c r="B182" s="1"/>
      <c r="C182" s="1"/>
      <c r="D182" s="1"/>
      <c r="E182" s="1"/>
    </row>
    <row r="183" spans="2:5" x14ac:dyDescent="0.2">
      <c r="B183" s="1"/>
      <c r="C183" s="1"/>
      <c r="D183" s="1"/>
      <c r="E183" s="1"/>
    </row>
    <row r="184" spans="2:5" x14ac:dyDescent="0.2">
      <c r="B184" s="1"/>
      <c r="C184" s="1"/>
      <c r="D184" s="1"/>
      <c r="E184" s="1"/>
    </row>
    <row r="185" spans="2:5" x14ac:dyDescent="0.2">
      <c r="B185" s="1"/>
      <c r="C185" s="1"/>
      <c r="D185" s="1"/>
      <c r="E185" s="1"/>
    </row>
    <row r="186" spans="2:5" x14ac:dyDescent="0.2">
      <c r="B186" s="1"/>
      <c r="C186" s="1"/>
      <c r="D186" s="1"/>
      <c r="E186" s="1"/>
    </row>
    <row r="187" spans="2:5" x14ac:dyDescent="0.2">
      <c r="B187" s="1"/>
      <c r="C187" s="1"/>
      <c r="D187" s="1"/>
      <c r="E187" s="1"/>
    </row>
    <row r="188" spans="2:5" x14ac:dyDescent="0.2">
      <c r="B188" s="1"/>
      <c r="C188" s="1"/>
      <c r="D188" s="1"/>
      <c r="E188" s="1"/>
    </row>
    <row r="189" spans="2:5" x14ac:dyDescent="0.2">
      <c r="B189" s="1"/>
      <c r="C189" s="1"/>
      <c r="D189" s="1"/>
      <c r="E189" s="1"/>
    </row>
    <row r="190" spans="2:5" x14ac:dyDescent="0.2">
      <c r="B190" s="1"/>
      <c r="C190" s="1"/>
      <c r="D190" s="1"/>
      <c r="E190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I26" sqref="I2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2533056.44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-543323.35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3676867.8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  <row r="34" spans="2:5" x14ac:dyDescent="0.2">
      <c r="B34" s="1"/>
      <c r="C34" s="1"/>
      <c r="D34" s="1"/>
      <c r="E34" s="1"/>
    </row>
    <row r="35" spans="2:5" x14ac:dyDescent="0.2">
      <c r="B35" s="1"/>
      <c r="C35" s="1"/>
      <c r="D35" s="1"/>
      <c r="E35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topLeftCell="A130" zoomScaleNormal="100" workbookViewId="0">
      <selection activeCell="K145" sqref="K145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437018.81</v>
      </c>
      <c r="D10" s="147">
        <v>909436.71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437018.81</v>
      </c>
      <c r="D16" s="148">
        <f>SUM(D9:D15)</f>
        <v>909436.71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161878.97999999998</v>
      </c>
      <c r="D29" s="148">
        <f>SUM(D30:D37)</f>
        <v>76908</v>
      </c>
    </row>
    <row r="30" spans="1:5" x14ac:dyDescent="0.2">
      <c r="A30" s="26">
        <v>1241</v>
      </c>
      <c r="B30" s="22" t="s">
        <v>158</v>
      </c>
      <c r="C30" s="147">
        <v>55722.62</v>
      </c>
      <c r="D30" s="147">
        <v>76908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36490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69666.36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161878.97999999998</v>
      </c>
      <c r="D44" s="148">
        <f>D21+D29+D38</f>
        <v>76908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-543323.35</v>
      </c>
      <c r="D48" s="148">
        <v>-5245.39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320414.09999999998</v>
      </c>
      <c r="D49" s="148">
        <f>D54+D66+D94+D97+D50</f>
        <v>358023.56000000006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320414.09999999998</v>
      </c>
      <c r="D66" s="148">
        <f>D67+D76+D79+D85</f>
        <v>358023.56000000006</v>
      </c>
    </row>
    <row r="67" spans="1:4" x14ac:dyDescent="0.2">
      <c r="A67" s="26">
        <v>5510</v>
      </c>
      <c r="B67" s="22" t="s">
        <v>358</v>
      </c>
      <c r="C67" s="147">
        <f>SUM(C68:C75)</f>
        <v>320414.09999999998</v>
      </c>
      <c r="D67" s="147">
        <f>SUM(D68:D75)</f>
        <v>358023.56000000006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58626.28</v>
      </c>
      <c r="D70" s="147">
        <v>58626.28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261787.82</v>
      </c>
      <c r="D72" s="147">
        <v>299397.28000000003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5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5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5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5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5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5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5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5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5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5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5" x14ac:dyDescent="0.2">
      <c r="A139" s="26"/>
      <c r="B139" s="87" t="s">
        <v>538</v>
      </c>
      <c r="C139" s="148">
        <f>C48+C49-C103-C106</f>
        <v>-222909.25</v>
      </c>
      <c r="D139" s="148">
        <f>D48+D49-D103-D106</f>
        <v>352778.17000000004</v>
      </c>
    </row>
    <row r="141" spans="1:5" x14ac:dyDescent="0.2">
      <c r="B141" s="22" t="s">
        <v>518</v>
      </c>
    </row>
    <row r="144" spans="1:5" x14ac:dyDescent="0.2">
      <c r="B144" s="1"/>
      <c r="C144" s="1"/>
      <c r="D144" s="1"/>
      <c r="E144" s="1"/>
    </row>
    <row r="145" spans="2:5" x14ac:dyDescent="0.2">
      <c r="B145" s="1"/>
      <c r="C145" s="1"/>
      <c r="D145" s="1"/>
      <c r="E145" s="1"/>
    </row>
    <row r="146" spans="2:5" x14ac:dyDescent="0.2">
      <c r="B146" s="1"/>
      <c r="C146" s="1"/>
      <c r="D146" s="1"/>
      <c r="E146" s="1"/>
    </row>
    <row r="147" spans="2:5" x14ac:dyDescent="0.2">
      <c r="B147" s="1"/>
      <c r="C147" s="1"/>
      <c r="D147" s="1"/>
      <c r="E147" s="1"/>
    </row>
    <row r="148" spans="2:5" x14ac:dyDescent="0.2">
      <c r="B148" s="1"/>
      <c r="C148" s="1"/>
      <c r="D148" s="1"/>
      <c r="E148" s="1"/>
    </row>
    <row r="149" spans="2:5" x14ac:dyDescent="0.2">
      <c r="B149" s="1"/>
      <c r="C149" s="1"/>
      <c r="D149" s="1"/>
      <c r="E149" s="1"/>
    </row>
    <row r="150" spans="2:5" x14ac:dyDescent="0.2">
      <c r="B150" s="1"/>
      <c r="C150" s="1"/>
      <c r="D150" s="1"/>
      <c r="E150" s="1"/>
    </row>
    <row r="151" spans="2:5" x14ac:dyDescent="0.2">
      <c r="B151" s="1"/>
      <c r="C151" s="1"/>
      <c r="D151" s="1"/>
      <c r="E151" s="1"/>
    </row>
    <row r="152" spans="2:5" x14ac:dyDescent="0.2">
      <c r="B152" s="1"/>
      <c r="C152" s="1"/>
      <c r="D152" s="1"/>
      <c r="E152" s="1"/>
    </row>
    <row r="153" spans="2:5" x14ac:dyDescent="0.2">
      <c r="B153" s="1"/>
      <c r="C153" s="1"/>
      <c r="D153" s="1"/>
      <c r="E153" s="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workbookViewId="0">
      <selection activeCell="K20" sqref="K20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14423726.4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4" x14ac:dyDescent="0.2">
      <c r="A17" s="56">
        <v>3.1</v>
      </c>
      <c r="B17" s="50" t="s">
        <v>446</v>
      </c>
      <c r="C17" s="90">
        <v>0</v>
      </c>
    </row>
    <row r="18" spans="1:4" x14ac:dyDescent="0.2">
      <c r="A18" s="57">
        <v>3.2</v>
      </c>
      <c r="B18" s="50" t="s">
        <v>444</v>
      </c>
      <c r="C18" s="90">
        <v>0</v>
      </c>
    </row>
    <row r="19" spans="1:4" x14ac:dyDescent="0.2">
      <c r="A19" s="57">
        <v>3.3</v>
      </c>
      <c r="B19" s="52" t="s">
        <v>445</v>
      </c>
      <c r="C19" s="91">
        <v>0</v>
      </c>
    </row>
    <row r="20" spans="1:4" x14ac:dyDescent="0.2">
      <c r="A20" s="46"/>
      <c r="B20" s="58"/>
      <c r="C20" s="59"/>
    </row>
    <row r="21" spans="1:4" x14ac:dyDescent="0.2">
      <c r="A21" s="60" t="s">
        <v>543</v>
      </c>
      <c r="B21" s="60"/>
      <c r="C21" s="88">
        <f>C6+C8-C16</f>
        <v>14423726.4</v>
      </c>
    </row>
    <row r="23" spans="1:4" x14ac:dyDescent="0.2">
      <c r="B23" s="30" t="s">
        <v>518</v>
      </c>
    </row>
    <row r="26" spans="1:4" x14ac:dyDescent="0.2">
      <c r="A26" s="1"/>
      <c r="B26" s="1"/>
      <c r="C26" s="1"/>
      <c r="D26" s="1"/>
    </row>
    <row r="27" spans="1:4" x14ac:dyDescent="0.2">
      <c r="A27" s="1"/>
      <c r="B27" s="1"/>
      <c r="C27" s="1"/>
      <c r="D27" s="1"/>
    </row>
    <row r="28" spans="1:4" x14ac:dyDescent="0.2">
      <c r="A28" s="1"/>
      <c r="B28" s="1"/>
      <c r="C28" s="1"/>
      <c r="D28" s="1"/>
    </row>
    <row r="29" spans="1:4" x14ac:dyDescent="0.2">
      <c r="A29" s="1"/>
      <c r="B29" s="1"/>
      <c r="C29" s="1"/>
      <c r="D29" s="1"/>
    </row>
    <row r="30" spans="1:4" x14ac:dyDescent="0.2">
      <c r="A30" s="1"/>
      <c r="B30" s="1"/>
      <c r="C30" s="1"/>
      <c r="D30" s="1"/>
    </row>
    <row r="31" spans="1:4" x14ac:dyDescent="0.2">
      <c r="A31" s="1"/>
      <c r="B31" s="1"/>
      <c r="C31" s="1"/>
      <c r="D31" s="1"/>
    </row>
    <row r="32" spans="1:4" x14ac:dyDescent="0.2">
      <c r="A32" s="1"/>
      <c r="B32" s="1"/>
      <c r="C32" s="1"/>
      <c r="D32" s="1"/>
    </row>
    <row r="33" spans="1:4" x14ac:dyDescent="0.2">
      <c r="A33" s="1"/>
      <c r="B33" s="1"/>
      <c r="C33" s="1"/>
      <c r="D33" s="1"/>
    </row>
    <row r="34" spans="1:4" x14ac:dyDescent="0.2">
      <c r="A34" s="1"/>
      <c r="B34" s="1"/>
      <c r="C34" s="1"/>
      <c r="D34" s="1"/>
    </row>
    <row r="35" spans="1:4" x14ac:dyDescent="0.2">
      <c r="A35" s="1"/>
      <c r="B35" s="1"/>
      <c r="C35" s="1"/>
      <c r="D35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topLeftCell="A25" workbookViewId="0">
      <selection activeCell="K53" sqref="K53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14808514.630000001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161878.97999999998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55722.62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36490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69666.36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320414.09999999998</v>
      </c>
    </row>
    <row r="32" spans="1:3" x14ac:dyDescent="0.2">
      <c r="A32" s="76" t="s">
        <v>470</v>
      </c>
      <c r="B32" s="63" t="s">
        <v>358</v>
      </c>
      <c r="C32" s="93">
        <v>320414.09999999998</v>
      </c>
    </row>
    <row r="33" spans="1:5" x14ac:dyDescent="0.2">
      <c r="A33" s="76" t="s">
        <v>471</v>
      </c>
      <c r="B33" s="63" t="s">
        <v>40</v>
      </c>
      <c r="C33" s="93">
        <v>0</v>
      </c>
    </row>
    <row r="34" spans="1:5" x14ac:dyDescent="0.2">
      <c r="A34" s="76" t="s">
        <v>472</v>
      </c>
      <c r="B34" s="63" t="s">
        <v>368</v>
      </c>
      <c r="C34" s="93">
        <v>0</v>
      </c>
    </row>
    <row r="35" spans="1:5" x14ac:dyDescent="0.2">
      <c r="A35" s="76" t="s">
        <v>473</v>
      </c>
      <c r="B35" s="63" t="s">
        <v>374</v>
      </c>
      <c r="C35" s="93">
        <v>0</v>
      </c>
    </row>
    <row r="36" spans="1:5" x14ac:dyDescent="0.2">
      <c r="A36" s="76" t="s">
        <v>474</v>
      </c>
      <c r="B36" s="63" t="s">
        <v>382</v>
      </c>
      <c r="C36" s="93">
        <v>0</v>
      </c>
    </row>
    <row r="37" spans="1:5" x14ac:dyDescent="0.2">
      <c r="A37" s="76" t="s">
        <v>545</v>
      </c>
      <c r="B37" s="63" t="s">
        <v>593</v>
      </c>
      <c r="C37" s="93">
        <v>0</v>
      </c>
    </row>
    <row r="38" spans="1:5" x14ac:dyDescent="0.2">
      <c r="A38" s="76" t="s">
        <v>546</v>
      </c>
      <c r="B38" s="71" t="s">
        <v>475</v>
      </c>
      <c r="C38" s="95">
        <v>0</v>
      </c>
    </row>
    <row r="39" spans="1:5" x14ac:dyDescent="0.2">
      <c r="A39" s="64"/>
      <c r="B39" s="67"/>
      <c r="C39" s="68"/>
    </row>
    <row r="40" spans="1:5" x14ac:dyDescent="0.2">
      <c r="A40" s="69" t="s">
        <v>544</v>
      </c>
      <c r="B40" s="45"/>
      <c r="C40" s="88">
        <f>C6-C8+C31</f>
        <v>14967049.75</v>
      </c>
    </row>
    <row r="42" spans="1:5" x14ac:dyDescent="0.2">
      <c r="B42" s="30" t="s">
        <v>518</v>
      </c>
    </row>
    <row r="46" spans="1:5" x14ac:dyDescent="0.2">
      <c r="B46" s="1"/>
      <c r="C46" s="1"/>
      <c r="D46" s="1"/>
      <c r="E46" s="1"/>
    </row>
    <row r="47" spans="1:5" x14ac:dyDescent="0.2">
      <c r="B47" s="1"/>
      <c r="C47" s="1"/>
      <c r="D47" s="1"/>
      <c r="E47" s="1"/>
    </row>
    <row r="48" spans="1:5" x14ac:dyDescent="0.2">
      <c r="B48" s="1"/>
      <c r="C48" s="1"/>
      <c r="D48" s="1"/>
      <c r="E48" s="1"/>
    </row>
    <row r="49" spans="2:5" x14ac:dyDescent="0.2">
      <c r="B49" s="1"/>
      <c r="C49" s="1"/>
      <c r="D49" s="1"/>
      <c r="E49" s="1"/>
    </row>
    <row r="50" spans="2:5" x14ac:dyDescent="0.2">
      <c r="B50" s="1"/>
      <c r="C50" s="1"/>
      <c r="D50" s="1"/>
      <c r="E50" s="1"/>
    </row>
    <row r="51" spans="2:5" x14ac:dyDescent="0.2">
      <c r="B51" s="1"/>
      <c r="C51" s="1"/>
      <c r="D51" s="1"/>
      <c r="E51" s="1"/>
    </row>
    <row r="52" spans="2:5" x14ac:dyDescent="0.2">
      <c r="B52" s="1"/>
      <c r="C52" s="1"/>
      <c r="D52" s="1"/>
      <c r="E52" s="1"/>
    </row>
    <row r="53" spans="2:5" x14ac:dyDescent="0.2">
      <c r="B53" s="1"/>
      <c r="C53" s="1"/>
      <c r="D53" s="1"/>
      <c r="E53" s="1"/>
    </row>
    <row r="54" spans="2:5" x14ac:dyDescent="0.2">
      <c r="B54" s="1"/>
      <c r="C54" s="1"/>
      <c r="D54" s="1"/>
      <c r="E54" s="1"/>
    </row>
    <row r="55" spans="2:5" x14ac:dyDescent="0.2">
      <c r="B55" s="1"/>
      <c r="C55" s="1"/>
      <c r="D55" s="1"/>
      <c r="E55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opLeftCell="A40" zoomScale="78" workbookViewId="0">
      <selection activeCell="B67" sqref="B6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0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0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5" x14ac:dyDescent="0.2">
      <c r="B49" s="131" t="s">
        <v>406</v>
      </c>
      <c r="C49" s="130">
        <f>H1</f>
        <v>2025</v>
      </c>
    </row>
    <row r="50" spans="1:5" x14ac:dyDescent="0.2">
      <c r="A50" s="22">
        <v>8210</v>
      </c>
      <c r="B50" s="103" t="s">
        <v>47</v>
      </c>
      <c r="C50" s="161">
        <v>0</v>
      </c>
    </row>
    <row r="51" spans="1:5" x14ac:dyDescent="0.2">
      <c r="A51" s="22">
        <v>8220</v>
      </c>
      <c r="B51" s="103" t="s">
        <v>46</v>
      </c>
      <c r="C51" s="161">
        <v>0</v>
      </c>
    </row>
    <row r="52" spans="1:5" x14ac:dyDescent="0.2">
      <c r="A52" s="22">
        <v>8230</v>
      </c>
      <c r="B52" s="103" t="s">
        <v>594</v>
      </c>
      <c r="C52" s="161">
        <v>0</v>
      </c>
    </row>
    <row r="53" spans="1:5" x14ac:dyDescent="0.2">
      <c r="A53" s="22">
        <v>8240</v>
      </c>
      <c r="B53" s="103" t="s">
        <v>45</v>
      </c>
      <c r="C53" s="161">
        <v>0</v>
      </c>
    </row>
    <row r="54" spans="1:5" x14ac:dyDescent="0.2">
      <c r="A54" s="22">
        <v>8250</v>
      </c>
      <c r="B54" s="103" t="s">
        <v>44</v>
      </c>
      <c r="C54" s="161">
        <v>0</v>
      </c>
    </row>
    <row r="55" spans="1:5" x14ac:dyDescent="0.2">
      <c r="A55" s="22">
        <v>8260</v>
      </c>
      <c r="B55" s="103" t="s">
        <v>43</v>
      </c>
      <c r="C55" s="161">
        <v>0</v>
      </c>
    </row>
    <row r="56" spans="1:5" x14ac:dyDescent="0.2">
      <c r="A56" s="22">
        <v>8270</v>
      </c>
      <c r="B56" s="103" t="s">
        <v>42</v>
      </c>
      <c r="C56" s="161">
        <v>0</v>
      </c>
    </row>
    <row r="58" spans="1:5" x14ac:dyDescent="0.2">
      <c r="B58" s="14" t="s">
        <v>518</v>
      </c>
    </row>
    <row r="62" spans="1:5" x14ac:dyDescent="0.2">
      <c r="B62" s="1"/>
      <c r="C62" s="1"/>
      <c r="D62" s="1"/>
      <c r="E62" s="1"/>
    </row>
    <row r="63" spans="1:5" x14ac:dyDescent="0.2">
      <c r="B63" s="1"/>
      <c r="C63" s="1"/>
      <c r="D63" s="1"/>
      <c r="E63" s="1"/>
    </row>
    <row r="64" spans="1:5" x14ac:dyDescent="0.2">
      <c r="B64" s="1"/>
      <c r="C64" s="1"/>
      <c r="D64" s="1"/>
      <c r="E64" s="1"/>
    </row>
    <row r="65" spans="2:5" x14ac:dyDescent="0.2">
      <c r="B65" s="1"/>
      <c r="C65" s="1"/>
      <c r="D65" s="1"/>
      <c r="E65" s="1"/>
    </row>
    <row r="66" spans="2:5" x14ac:dyDescent="0.2">
      <c r="B66" s="1"/>
      <c r="C66" s="1"/>
      <c r="D66" s="1"/>
      <c r="E66" s="1"/>
    </row>
    <row r="67" spans="2:5" x14ac:dyDescent="0.2">
      <c r="B67" s="1"/>
      <c r="C67" s="1"/>
      <c r="D67" s="1"/>
      <c r="E67" s="1"/>
    </row>
    <row r="68" spans="2:5" x14ac:dyDescent="0.2">
      <c r="B68" s="1"/>
      <c r="C68" s="1"/>
      <c r="D68" s="1"/>
      <c r="E68" s="1"/>
    </row>
    <row r="69" spans="2:5" x14ac:dyDescent="0.2">
      <c r="B69" s="1"/>
      <c r="C69" s="1"/>
      <c r="D69" s="1"/>
      <c r="E69" s="1"/>
    </row>
    <row r="70" spans="2:5" x14ac:dyDescent="0.2">
      <c r="B70" s="1"/>
      <c r="C70" s="1"/>
      <c r="D70" s="1"/>
      <c r="E70" s="1"/>
    </row>
    <row r="71" spans="2:5" x14ac:dyDescent="0.2">
      <c r="B71" s="1"/>
      <c r="C71" s="1"/>
      <c r="D71" s="1"/>
      <c r="E71" s="1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2026-01-31T15:27:49Z</cp:lastPrinted>
  <dcterms:created xsi:type="dcterms:W3CDTF">2012-12-11T20:36:24Z</dcterms:created>
  <dcterms:modified xsi:type="dcterms:W3CDTF">2026-01-31T15:29:27Z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