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G14" i="4" l="1"/>
  <c r="D13" i="4"/>
  <c r="G13" i="4" s="1"/>
  <c r="F49" i="4" l="1"/>
  <c r="E49" i="4"/>
  <c r="C49" i="4"/>
  <c r="B49" i="4"/>
  <c r="D47" i="4"/>
  <c r="G47" i="4" s="1"/>
  <c r="D43" i="4"/>
  <c r="G43" i="4" s="1"/>
  <c r="D45" i="4"/>
  <c r="G45" i="4" s="1"/>
  <c r="D41" i="4"/>
  <c r="G41" i="4" s="1"/>
  <c r="D39" i="4"/>
  <c r="G39" i="4" s="1"/>
  <c r="D37" i="4"/>
  <c r="G37" i="4" s="1"/>
  <c r="D35" i="4"/>
  <c r="G35" i="4" s="1"/>
  <c r="D33" i="4"/>
  <c r="G33" i="4" s="1"/>
  <c r="F26" i="4"/>
  <c r="E26" i="4"/>
  <c r="D24" i="4"/>
  <c r="G24" i="4" s="1"/>
  <c r="D23" i="4"/>
  <c r="G23" i="4" s="1"/>
  <c r="D22" i="4"/>
  <c r="G22" i="4" s="1"/>
  <c r="D21" i="4"/>
  <c r="G21" i="4" s="1"/>
  <c r="C26" i="4"/>
  <c r="B26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5" i="4" s="1"/>
  <c r="D15" i="4"/>
  <c r="G49" i="4"/>
  <c r="D49" i="4"/>
  <c r="G26" i="4"/>
  <c r="D26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<sst xmlns="http://schemas.openxmlformats.org/spreadsheetml/2006/main" count="197" uniqueCount="145">
  <si>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</si>
  <si>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</si>
  <si>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</si>
  <si>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</si>
  <si>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</si>
  <si>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</si>
  <si>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</si>
  <si>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</si>
  <si>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</si>
  <si>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</si>
  <si>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</si>
  <si>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</si>
  <si>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</si>
  <si>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</si>
  <si>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</si>
  <si>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</si>
  <si>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</si>
  <si>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</si>
  <si>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</si>
  <si>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</si>
  <si>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</si>
  <si>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</si>
  <si>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</si>
  <si>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</si>
  <si>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</si>
  <si>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</si>
  <si>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</si>
  <si>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</si>
  <si>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</si>
  <si>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</si>
  <si>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</si>
  <si>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</si>
  <si>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</si>
  <si>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</si>
  <si>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</si>
  <si>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</si>
  <si>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</si>
  <si>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</si>
  <si>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</si>
  <si>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</si>
  <si>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</si>
  <si>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</si>
  <si>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</si>
  <si>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</si>
  <si>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</si>
  <si>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</si>
  <si>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</si>
  <si>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</si>
  <si>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</si>
  <si>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</si>
  <si>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</si>
  <si>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</si>
  <si>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</si>
  <si>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</si>
  <si>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</si>
  <si>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</si>
  <si>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</si>
  <si>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</si>
  <si>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</si>
  <si>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</si>
  <si>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</si>
  <si>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</si>
  <si>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</si>
  <si>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</si>
  <si>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</si>
  <si>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</si>
  <si>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</si>
  <si>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</si>
  <si>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</si>
  <si>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</si>
  <si>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</si>
  <si>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</si>
  <si>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</si>
  <si>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</si>
  <si>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</si>
  <si>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</si>
  <si>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</si>
  <si>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</si>
  <si>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</si>
  <si>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</si>
  <si>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</si>
  <si>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</si>
  <si>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</si>
  <si>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</si>
  <si>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</si>
  <si>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</si>
  <si>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</si>
  <si>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</si>
  <si>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</si>
  <si>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</si>
  <si>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</si>
  <si>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</si>
  <si>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</si>
  <si>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</si>
  <si>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</si>
  <si>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</si>
  <si>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</si>
  <si>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</si>
  <si>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</si>
  <si>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</si>
  <si>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</si>
  <si>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</si>
  <si>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</si>
  <si>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</si>
  <si>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</si>
  <si>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</si>
  <si>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</si>
  <si>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</si>
  <si>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</si>
  <si>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</si>
  <si>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</si>
  <si>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</si>
  <si>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</si>
  <si>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</si>
  <si>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</si>
  <si>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</si>
  <si>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</si>
  <si>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</si>
  <si>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</si>
  <si>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</si>
  <si>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</si>
  <si>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</si>
  <si>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Sector Paraestatal del Gobierno (Federal/Estatal/Municipal) de ______________________
Estado Analítico del Ejercicio del Presupuesto de Egresos
Clasificación Administrativa
Del XXXX al XXXX
(Cifras en Pesos)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</si>
  <si>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</si>
  <si>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</si>
  <si>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</si>
  <si>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</si>
  <si>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</si>
  <si>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</si>
  <si>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Gobierno (Federal/Estatal/Municipal) de __________________________
Estado Analítico del Ejercicio del Presupuesto de Egresos
Clasificación Administrativa
Del XXXX al XXXX
(Cifras en Pesos)</t>
  </si>
  <si>
    <t>Sistema para el Desarrollo Integral de la Familia del Municipio de Cortázar, Gto.
Estado Analítico del Ejercicio del Presupuesto de Egresos
Clasificación por Objeto del Gasto (Capítulo y Concepto)
Del 1 de Enero al 31 de Diciembre de 2025
(Cifras en Pesos)</t>
  </si>
  <si>
    <t>Sistema para el Desarrollo Integral de la Familia del Municipio de Cortázar, Gto.
Estado Analítico del Ejercicio del Presupuesto de Egresos
Clasificación Económica (por Tipo de Gasto)
Del 1 de Enero al 31 de Diciembre de 2025
(Cifras en Pesos)</t>
  </si>
  <si>
    <t>31120M09D010202 REHABILITACION</t>
  </si>
  <si>
    <t>31120M09D010203 TRABAJO SOCIAL</t>
  </si>
  <si>
    <t>31120M09D010204 INCLUSION A LA VIDA</t>
  </si>
  <si>
    <t>31120M09D010205 ADULTOS MAYORES</t>
  </si>
  <si>
    <t>31120M09D010206 ASISTENCIA ALIMENTARIA</t>
  </si>
  <si>
    <t>31120M09D010207 CENTRO DE ATENCION INFAN</t>
  </si>
  <si>
    <t>31120M09D010208 PSICOLOGIA</t>
  </si>
  <si>
    <t>31120M09D010209 NIÑOS (A) ADOLE DESARR E</t>
  </si>
  <si>
    <t>31120M09D010210 CRIANZA POSITIVA</t>
  </si>
  <si>
    <t>31120M09D010211 RED MOVIL</t>
  </si>
  <si>
    <t>31120M09D010300 DIRECCION ADMINISTRATIVA</t>
  </si>
  <si>
    <t>Sistema para el Desarrollo Integral de la Familia del Municipio de Cortázar, Gto.
Estado Analítico del Ejercicio del Presupuesto de Egresos
Clasificación Administrativa
Del 1 de Enero al 31 de Diciembre de 2025
(Cifras en Pesos)</t>
  </si>
  <si>
    <t>Sistema para el Desarrollo Integral de la Familia del Municipio de Cortázar,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</si>
</sst>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0" borderId="0" xfId="9" applyFont="1" applyAlignment="1">
      <alignment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55</xdr:row>
      <xdr:rowOff>47625</xdr:rowOff>
    </xdr:from>
    <xdr:to>
      <xdr:col>6</xdr:col>
      <xdr:colOff>361950</xdr:colOff>
      <xdr:row>62</xdr:row>
      <xdr:rowOff>1</xdr:rowOff>
    </xdr:to>
    <xdr:sp macro="" textlink="">
      <xdr:nvSpPr>
        <xdr:cNvPr id="2" name="CuadroTexto 1"/>
        <xdr:cNvSpPr txBox="1"/>
      </xdr:nvSpPr>
      <xdr:spPr>
        <a:xfrm>
          <a:off x="7267575" y="11534775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1019175</xdr:colOff>
      <xdr:row>55</xdr:row>
      <xdr:rowOff>104775</xdr:rowOff>
    </xdr:from>
    <xdr:to>
      <xdr:col>0</xdr:col>
      <xdr:colOff>3905250</xdr:colOff>
      <xdr:row>62</xdr:row>
      <xdr:rowOff>57151</xdr:rowOff>
    </xdr:to>
    <xdr:sp macro="" textlink="">
      <xdr:nvSpPr>
        <xdr:cNvPr id="3" name="CuadroTexto 2"/>
        <xdr:cNvSpPr txBox="1"/>
      </xdr:nvSpPr>
      <xdr:spPr>
        <a:xfrm>
          <a:off x="1019175" y="1159192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18</xdr:row>
      <xdr:rowOff>123825</xdr:rowOff>
    </xdr:from>
    <xdr:to>
      <xdr:col>6</xdr:col>
      <xdr:colOff>752475</xdr:colOff>
      <xdr:row>25</xdr:row>
      <xdr:rowOff>76201</xdr:rowOff>
    </xdr:to>
    <xdr:sp macro="" textlink="">
      <xdr:nvSpPr>
        <xdr:cNvPr id="2" name="CuadroTexto 1"/>
        <xdr:cNvSpPr txBox="1"/>
      </xdr:nvSpPr>
      <xdr:spPr>
        <a:xfrm>
          <a:off x="5781675" y="335280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238125</xdr:colOff>
      <xdr:row>18</xdr:row>
      <xdr:rowOff>114300</xdr:rowOff>
    </xdr:from>
    <xdr:to>
      <xdr:col>1</xdr:col>
      <xdr:colOff>400050</xdr:colOff>
      <xdr:row>25</xdr:row>
      <xdr:rowOff>66676</xdr:rowOff>
    </xdr:to>
    <xdr:sp macro="" textlink="">
      <xdr:nvSpPr>
        <xdr:cNvPr id="3" name="CuadroTexto 2"/>
        <xdr:cNvSpPr txBox="1"/>
      </xdr:nvSpPr>
      <xdr:spPr>
        <a:xfrm>
          <a:off x="238125" y="334327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80</xdr:row>
      <xdr:rowOff>19050</xdr:rowOff>
    </xdr:from>
    <xdr:to>
      <xdr:col>6</xdr:col>
      <xdr:colOff>438150</xdr:colOff>
      <xdr:row>86</xdr:row>
      <xdr:rowOff>114301</xdr:rowOff>
    </xdr:to>
    <xdr:sp macro="" textlink="">
      <xdr:nvSpPr>
        <xdr:cNvPr id="2" name="CuadroTexto 1"/>
        <xdr:cNvSpPr txBox="1"/>
      </xdr:nvSpPr>
      <xdr:spPr>
        <a:xfrm>
          <a:off x="6419850" y="12239625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504825</xdr:colOff>
      <xdr:row>80</xdr:row>
      <xdr:rowOff>47625</xdr:rowOff>
    </xdr:from>
    <xdr:to>
      <xdr:col>0</xdr:col>
      <xdr:colOff>3390900</xdr:colOff>
      <xdr:row>87</xdr:row>
      <xdr:rowOff>1</xdr:rowOff>
    </xdr:to>
    <xdr:sp macro="" textlink="">
      <xdr:nvSpPr>
        <xdr:cNvPr id="3" name="CuadroTexto 2"/>
        <xdr:cNvSpPr txBox="1"/>
      </xdr:nvSpPr>
      <xdr:spPr>
        <a:xfrm>
          <a:off x="504825" y="1226820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44</xdr:row>
      <xdr:rowOff>66675</xdr:rowOff>
    </xdr:from>
    <xdr:to>
      <xdr:col>6</xdr:col>
      <xdr:colOff>371475</xdr:colOff>
      <xdr:row>51</xdr:row>
      <xdr:rowOff>19051</xdr:rowOff>
    </xdr:to>
    <xdr:sp macro="" textlink="">
      <xdr:nvSpPr>
        <xdr:cNvPr id="2" name="CuadroTexto 1"/>
        <xdr:cNvSpPr txBox="1"/>
      </xdr:nvSpPr>
      <xdr:spPr>
        <a:xfrm>
          <a:off x="7191375" y="710565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762000</xdr:colOff>
      <xdr:row>44</xdr:row>
      <xdr:rowOff>76200</xdr:rowOff>
    </xdr:from>
    <xdr:to>
      <xdr:col>0</xdr:col>
      <xdr:colOff>3648075</xdr:colOff>
      <xdr:row>51</xdr:row>
      <xdr:rowOff>28576</xdr:rowOff>
    </xdr:to>
    <xdr:sp macro="" textlink="">
      <xdr:nvSpPr>
        <xdr:cNvPr id="3" name="CuadroTexto 2"/>
        <xdr:cNvSpPr txBox="1"/>
      </xdr:nvSpPr>
      <xdr:spPr>
        <a:xfrm>
          <a:off x="762000" y="711517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workbookViewId="0">
      <selection sqref="A1:G6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143</v>
      </c>
      <c r="B1" s="36"/>
      <c r="C1" s="36"/>
      <c r="D1" s="36"/>
      <c r="E1" s="36"/>
      <c r="F1" s="36"/>
      <c r="G1" s="37"/>
    </row>
    <row r="2" spans="1:7" x14ac:dyDescent="0.2">
      <c r="A2" s="19"/>
      <c r="B2" s="38" t="s">
        <v>56</v>
      </c>
      <c r="C2" s="39"/>
      <c r="D2" s="39"/>
      <c r="E2" s="39"/>
      <c r="F2" s="40"/>
      <c r="G2" s="33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132</v>
      </c>
      <c r="B5" s="23">
        <v>696846.35</v>
      </c>
      <c r="C5" s="23">
        <v>-19409.47</v>
      </c>
      <c r="D5" s="23">
        <f>B5+C5</f>
        <v>677436.88</v>
      </c>
      <c r="E5" s="23">
        <v>677436.88</v>
      </c>
      <c r="F5" s="23">
        <v>677436.88</v>
      </c>
      <c r="G5" s="23">
        <f>D5-E5</f>
        <v>0</v>
      </c>
    </row>
    <row r="6" spans="1:7" x14ac:dyDescent="0.2">
      <c r="A6" s="14" t="s">
        <v>133</v>
      </c>
      <c r="B6" s="23">
        <v>528496.02</v>
      </c>
      <c r="C6" s="23">
        <v>-3361.61</v>
      </c>
      <c r="D6" s="23">
        <f t="shared" ref="D6:D11" si="0">B6+C6</f>
        <v>525134.41</v>
      </c>
      <c r="E6" s="23">
        <v>525134.41</v>
      </c>
      <c r="F6" s="23">
        <v>525134.41</v>
      </c>
      <c r="G6" s="23">
        <f t="shared" ref="G6:G11" si="1">D6-E6</f>
        <v>0</v>
      </c>
    </row>
    <row r="7" spans="1:7" x14ac:dyDescent="0.2">
      <c r="A7" s="14" t="s">
        <v>134</v>
      </c>
      <c r="B7" s="23">
        <v>404475.27</v>
      </c>
      <c r="C7" s="23">
        <v>-7530.15</v>
      </c>
      <c r="D7" s="23">
        <f t="shared" si="0"/>
        <v>396945.12</v>
      </c>
      <c r="E7" s="23">
        <v>396945.12</v>
      </c>
      <c r="F7" s="23">
        <v>396945.12</v>
      </c>
      <c r="G7" s="23">
        <f t="shared" si="1"/>
        <v>0</v>
      </c>
    </row>
    <row r="8" spans="1:7" x14ac:dyDescent="0.2">
      <c r="A8" s="14" t="s">
        <v>135</v>
      </c>
      <c r="B8" s="23">
        <v>1320729.3</v>
      </c>
      <c r="C8" s="23">
        <v>289100.05</v>
      </c>
      <c r="D8" s="23">
        <f t="shared" si="0"/>
        <v>1609829.35</v>
      </c>
      <c r="E8" s="23">
        <v>1601626.7</v>
      </c>
      <c r="F8" s="23">
        <v>1601626.7</v>
      </c>
      <c r="G8" s="23">
        <f t="shared" si="1"/>
        <v>8202.6500000001397</v>
      </c>
    </row>
    <row r="9" spans="1:7" x14ac:dyDescent="0.2">
      <c r="A9" s="14" t="s">
        <v>136</v>
      </c>
      <c r="B9" s="23">
        <v>693772.54</v>
      </c>
      <c r="C9" s="23">
        <v>1091.2</v>
      </c>
      <c r="D9" s="23">
        <f t="shared" si="0"/>
        <v>694863.74</v>
      </c>
      <c r="E9" s="23">
        <v>694863.74</v>
      </c>
      <c r="F9" s="23">
        <v>694863.74</v>
      </c>
      <c r="G9" s="23">
        <f t="shared" si="1"/>
        <v>0</v>
      </c>
    </row>
    <row r="10" spans="1:7" x14ac:dyDescent="0.2">
      <c r="A10" s="14" t="s">
        <v>137</v>
      </c>
      <c r="B10" s="23">
        <v>701903.9</v>
      </c>
      <c r="C10" s="23">
        <v>4333.2700000000004</v>
      </c>
      <c r="D10" s="23">
        <f t="shared" si="0"/>
        <v>706237.17</v>
      </c>
      <c r="E10" s="23">
        <v>706237.17</v>
      </c>
      <c r="F10" s="23">
        <v>706237.17</v>
      </c>
      <c r="G10" s="23">
        <f t="shared" si="1"/>
        <v>0</v>
      </c>
    </row>
    <row r="11" spans="1:7" x14ac:dyDescent="0.2">
      <c r="A11" s="14" t="s">
        <v>138</v>
      </c>
      <c r="B11" s="23">
        <v>676468.46</v>
      </c>
      <c r="C11" s="23">
        <v>-14996.15</v>
      </c>
      <c r="D11" s="23">
        <f t="shared" si="0"/>
        <v>661472.30999999994</v>
      </c>
      <c r="E11" s="23">
        <v>661472.31000000006</v>
      </c>
      <c r="F11" s="23">
        <v>661472.31000000006</v>
      </c>
      <c r="G11" s="23">
        <f t="shared" si="1"/>
        <v>0</v>
      </c>
    </row>
    <row r="12" spans="1:7" x14ac:dyDescent="0.2">
      <c r="A12" s="14" t="s">
        <v>139</v>
      </c>
      <c r="B12" s="23">
        <v>659189.47</v>
      </c>
      <c r="C12" s="23">
        <v>-39625.269999999997</v>
      </c>
      <c r="D12" s="23"/>
      <c r="E12" s="23">
        <v>619564.19999999995</v>
      </c>
      <c r="F12" s="23">
        <v>619564.19999999995</v>
      </c>
      <c r="G12" s="23"/>
    </row>
    <row r="13" spans="1:7" x14ac:dyDescent="0.2">
      <c r="A13" s="14" t="s">
        <v>140</v>
      </c>
      <c r="B13" s="23">
        <v>139524.35999999999</v>
      </c>
      <c r="C13" s="23">
        <v>-1023.93</v>
      </c>
      <c r="D13" s="23">
        <f t="shared" ref="D13:D14" si="2">B13+C13</f>
        <v>138500.43</v>
      </c>
      <c r="E13" s="23">
        <v>138400.34</v>
      </c>
      <c r="F13" s="23">
        <v>138400.34</v>
      </c>
      <c r="G13" s="23">
        <f t="shared" ref="G13:G14" si="3">D13-E13</f>
        <v>100.08999999999651</v>
      </c>
    </row>
    <row r="14" spans="1:7" x14ac:dyDescent="0.2">
      <c r="A14" s="14" t="s">
        <v>141</v>
      </c>
      <c r="B14" s="23">
        <v>433159.52</v>
      </c>
      <c r="C14" s="23">
        <v>0</v>
      </c>
      <c r="D14" s="23">
        <f t="shared" si="2"/>
        <v>433159.52</v>
      </c>
      <c r="E14" s="23">
        <v>432373.04</v>
      </c>
      <c r="F14" s="23">
        <v>432373.04</v>
      </c>
      <c r="G14" s="23">
        <f t="shared" si="3"/>
        <v>786.48000000003958</v>
      </c>
    </row>
    <row r="15" spans="1:7" x14ac:dyDescent="0.2">
      <c r="A15" s="31" t="s">
        <v>142</v>
      </c>
      <c r="B15" s="24">
        <v>6840392.04</v>
      </c>
      <c r="C15" s="24">
        <v>2109429.38</v>
      </c>
      <c r="D15" s="24">
        <f>SUM(D5:D14)</f>
        <v>5843578.9299999997</v>
      </c>
      <c r="E15" s="24">
        <v>8354460.7199999997</v>
      </c>
      <c r="F15" s="24">
        <v>8354460.7199999997</v>
      </c>
      <c r="G15" s="24">
        <f>SUM(G5:G14)</f>
        <v>9089.2200000001758</v>
      </c>
    </row>
    <row r="17" spans="1:7" ht="55.35" customHeight="1" x14ac:dyDescent="0.2">
      <c r="A17" s="35" t="s">
        <v>129</v>
      </c>
      <c r="B17" s="36"/>
      <c r="C17" s="36"/>
      <c r="D17" s="36"/>
      <c r="E17" s="36"/>
      <c r="F17" s="36"/>
      <c r="G17" s="37"/>
    </row>
    <row r="18" spans="1:7" x14ac:dyDescent="0.2">
      <c r="A18" s="19"/>
      <c r="B18" s="38" t="s">
        <v>56</v>
      </c>
      <c r="C18" s="39"/>
      <c r="D18" s="39"/>
      <c r="E18" s="39"/>
      <c r="F18" s="40"/>
      <c r="G18" s="33" t="s">
        <v>55</v>
      </c>
    </row>
    <row r="19" spans="1:7" ht="22.5" x14ac:dyDescent="0.2">
      <c r="A19" s="18" t="s">
        <v>50</v>
      </c>
      <c r="B19" s="2" t="s">
        <v>51</v>
      </c>
      <c r="C19" s="2" t="s">
        <v>114</v>
      </c>
      <c r="D19" s="2" t="s">
        <v>52</v>
      </c>
      <c r="E19" s="2" t="s">
        <v>53</v>
      </c>
      <c r="F19" s="2" t="s">
        <v>54</v>
      </c>
      <c r="G19" s="34"/>
    </row>
    <row r="20" spans="1:7" ht="56.25" x14ac:dyDescent="0.2">
      <c r="A20" s="32" t="s">
        <v>143</v>
      </c>
      <c r="B20" s="21"/>
      <c r="C20" s="21"/>
      <c r="D20" s="21"/>
      <c r="E20" s="21"/>
      <c r="F20" s="21"/>
      <c r="G20" s="21"/>
    </row>
    <row r="21" spans="1:7" x14ac:dyDescent="0.2">
      <c r="A21" s="15" t="s">
        <v>8</v>
      </c>
      <c r="B21" s="23">
        <v>0</v>
      </c>
      <c r="C21" s="23">
        <v>0</v>
      </c>
      <c r="D21" s="23">
        <f>B21+C21</f>
        <v>0</v>
      </c>
      <c r="E21" s="23">
        <v>0</v>
      </c>
      <c r="F21" s="23">
        <v>0</v>
      </c>
      <c r="G21" s="23">
        <f>D21-E21</f>
        <v>0</v>
      </c>
    </row>
    <row r="22" spans="1:7" x14ac:dyDescent="0.2">
      <c r="A22" s="15" t="s">
        <v>9</v>
      </c>
      <c r="B22" s="23">
        <v>0</v>
      </c>
      <c r="C22" s="23">
        <v>0</v>
      </c>
      <c r="D22" s="23">
        <f t="shared" ref="D22:D24" si="4">B22+C22</f>
        <v>0</v>
      </c>
      <c r="E22" s="23">
        <v>0</v>
      </c>
      <c r="F22" s="23">
        <v>0</v>
      </c>
      <c r="G22" s="23">
        <f t="shared" ref="G22:G24" si="5">D22-E22</f>
        <v>0</v>
      </c>
    </row>
    <row r="23" spans="1:7" x14ac:dyDescent="0.2">
      <c r="A23" s="15" t="s">
        <v>10</v>
      </c>
      <c r="B23" s="23">
        <v>0</v>
      </c>
      <c r="C23" s="23">
        <v>0</v>
      </c>
      <c r="D23" s="23">
        <f t="shared" si="4"/>
        <v>0</v>
      </c>
      <c r="E23" s="23">
        <v>0</v>
      </c>
      <c r="F23" s="23">
        <v>0</v>
      </c>
      <c r="G23" s="23">
        <f t="shared" si="5"/>
        <v>0</v>
      </c>
    </row>
    <row r="24" spans="1:7" x14ac:dyDescent="0.2">
      <c r="A24" s="15" t="s">
        <v>124</v>
      </c>
      <c r="B24" s="23">
        <v>0</v>
      </c>
      <c r="C24" s="23">
        <v>0</v>
      </c>
      <c r="D24" s="23">
        <f t="shared" si="4"/>
        <v>0</v>
      </c>
      <c r="E24" s="23">
        <v>0</v>
      </c>
      <c r="F24" s="23">
        <v>0</v>
      </c>
      <c r="G24" s="23">
        <f t="shared" si="5"/>
        <v>0</v>
      </c>
    </row>
    <row r="25" spans="1:7" x14ac:dyDescent="0.2">
      <c r="A25" s="15"/>
      <c r="B25" s="23"/>
      <c r="C25" s="23"/>
      <c r="D25" s="23"/>
      <c r="E25" s="23"/>
      <c r="F25" s="23"/>
      <c r="G25" s="23"/>
    </row>
    <row r="26" spans="1:7" x14ac:dyDescent="0.2">
      <c r="A26" s="8" t="s">
        <v>123</v>
      </c>
      <c r="B26" s="24">
        <f t="shared" ref="B26:G26" si="6">SUM(B21:B24)</f>
        <v>0</v>
      </c>
      <c r="C26" s="24">
        <f t="shared" si="6"/>
        <v>0</v>
      </c>
      <c r="D26" s="24">
        <f t="shared" si="6"/>
        <v>0</v>
      </c>
      <c r="E26" s="24">
        <f t="shared" si="6"/>
        <v>0</v>
      </c>
      <c r="F26" s="24">
        <f t="shared" si="6"/>
        <v>0</v>
      </c>
      <c r="G26" s="24">
        <f t="shared" si="6"/>
        <v>0</v>
      </c>
    </row>
    <row r="29" spans="1:7" ht="59.45" customHeight="1" x14ac:dyDescent="0.2">
      <c r="A29" s="38" t="s">
        <v>122</v>
      </c>
      <c r="B29" s="39"/>
      <c r="C29" s="39"/>
      <c r="D29" s="39"/>
      <c r="E29" s="39"/>
      <c r="F29" s="39"/>
      <c r="G29" s="40"/>
    </row>
    <row r="30" spans="1:7" x14ac:dyDescent="0.2">
      <c r="A30" s="19"/>
      <c r="B30" s="38" t="s">
        <v>56</v>
      </c>
      <c r="C30" s="39"/>
      <c r="D30" s="39"/>
      <c r="E30" s="39"/>
      <c r="F30" s="40"/>
      <c r="G30" s="33" t="s">
        <v>55</v>
      </c>
    </row>
    <row r="31" spans="1:7" ht="22.5" x14ac:dyDescent="0.2">
      <c r="A31" s="18" t="s">
        <v>50</v>
      </c>
      <c r="B31" s="2" t="s">
        <v>51</v>
      </c>
      <c r="C31" s="2" t="s">
        <v>114</v>
      </c>
      <c r="D31" s="2" t="s">
        <v>52</v>
      </c>
      <c r="E31" s="2" t="s">
        <v>53</v>
      </c>
      <c r="F31" s="2" t="s">
        <v>54</v>
      </c>
      <c r="G31" s="34"/>
    </row>
    <row r="32" spans="1:7" ht="56.25" x14ac:dyDescent="0.2">
      <c r="A32" s="32" t="s">
        <v>143</v>
      </c>
      <c r="B32" s="21"/>
      <c r="C32" s="21"/>
      <c r="D32" s="21"/>
      <c r="E32" s="21"/>
      <c r="F32" s="21"/>
      <c r="G32" s="21"/>
    </row>
    <row r="33" spans="1:7" x14ac:dyDescent="0.2">
      <c r="A33" s="16" t="s">
        <v>12</v>
      </c>
      <c r="B33" s="23">
        <v>0</v>
      </c>
      <c r="C33" s="23">
        <v>0</v>
      </c>
      <c r="D33" s="23">
        <f t="shared" ref="D33:D45" si="7">B33+C33</f>
        <v>0</v>
      </c>
      <c r="E33" s="23">
        <v>0</v>
      </c>
      <c r="F33" s="23">
        <v>0</v>
      </c>
      <c r="G33" s="23">
        <f t="shared" ref="G33:G45" si="8">D33-E33</f>
        <v>0</v>
      </c>
    </row>
    <row r="34" spans="1:7" x14ac:dyDescent="0.2">
      <c r="A34" s="16"/>
      <c r="B34" s="23"/>
      <c r="C34" s="23"/>
      <c r="D34" s="23"/>
      <c r="E34" s="23"/>
      <c r="F34" s="23"/>
      <c r="G34" s="23"/>
    </row>
    <row r="35" spans="1:7" x14ac:dyDescent="0.2">
      <c r="A35" s="16" t="s">
        <v>11</v>
      </c>
      <c r="B35" s="23">
        <v>0</v>
      </c>
      <c r="C35" s="23">
        <v>0</v>
      </c>
      <c r="D35" s="23">
        <f t="shared" si="7"/>
        <v>0</v>
      </c>
      <c r="E35" s="23">
        <v>0</v>
      </c>
      <c r="F35" s="23">
        <v>0</v>
      </c>
      <c r="G35" s="23">
        <f t="shared" si="8"/>
        <v>0</v>
      </c>
    </row>
    <row r="36" spans="1:7" x14ac:dyDescent="0.2">
      <c r="A36" s="16"/>
      <c r="B36" s="23"/>
      <c r="C36" s="23"/>
      <c r="D36" s="23"/>
      <c r="E36" s="23"/>
      <c r="F36" s="23"/>
      <c r="G36" s="23"/>
    </row>
    <row r="37" spans="1:7" x14ac:dyDescent="0.2">
      <c r="A37" s="16" t="s">
        <v>13</v>
      </c>
      <c r="B37" s="23">
        <v>0</v>
      </c>
      <c r="C37" s="23">
        <v>0</v>
      </c>
      <c r="D37" s="23">
        <f t="shared" si="7"/>
        <v>0</v>
      </c>
      <c r="E37" s="23">
        <v>0</v>
      </c>
      <c r="F37" s="23">
        <v>0</v>
      </c>
      <c r="G37" s="23">
        <f t="shared" si="8"/>
        <v>0</v>
      </c>
    </row>
    <row r="38" spans="1:7" x14ac:dyDescent="0.2">
      <c r="A38" s="16"/>
      <c r="B38" s="23"/>
      <c r="C38" s="23"/>
      <c r="D38" s="23"/>
      <c r="E38" s="23"/>
      <c r="F38" s="23"/>
      <c r="G38" s="23"/>
    </row>
    <row r="39" spans="1:7" x14ac:dyDescent="0.2">
      <c r="A39" s="16" t="s">
        <v>25</v>
      </c>
      <c r="B39" s="23">
        <v>0</v>
      </c>
      <c r="C39" s="23">
        <v>0</v>
      </c>
      <c r="D39" s="23">
        <f t="shared" si="7"/>
        <v>0</v>
      </c>
      <c r="E39" s="23">
        <v>0</v>
      </c>
      <c r="F39" s="23">
        <v>0</v>
      </c>
      <c r="G39" s="23">
        <f t="shared" si="8"/>
        <v>0</v>
      </c>
    </row>
    <row r="40" spans="1:7" x14ac:dyDescent="0.2">
      <c r="A40" s="16"/>
      <c r="B40" s="23"/>
      <c r="C40" s="23"/>
      <c r="D40" s="23"/>
      <c r="E40" s="23"/>
      <c r="F40" s="23"/>
      <c r="G40" s="23"/>
    </row>
    <row r="41" spans="1:7" ht="22.5" x14ac:dyDescent="0.2">
      <c r="A41" s="16" t="s">
        <v>26</v>
      </c>
      <c r="B41" s="23">
        <v>0</v>
      </c>
      <c r="C41" s="23">
        <v>0</v>
      </c>
      <c r="D41" s="23">
        <f t="shared" si="7"/>
        <v>0</v>
      </c>
      <c r="E41" s="23">
        <v>0</v>
      </c>
      <c r="F41" s="23">
        <v>0</v>
      </c>
      <c r="G41" s="23">
        <f t="shared" si="8"/>
        <v>0</v>
      </c>
    </row>
    <row r="42" spans="1:7" x14ac:dyDescent="0.2">
      <c r="A42" s="16"/>
      <c r="B42" s="23"/>
      <c r="C42" s="23"/>
      <c r="D42" s="23"/>
      <c r="E42" s="23"/>
      <c r="F42" s="23"/>
      <c r="G42" s="23"/>
    </row>
    <row r="43" spans="1:7" ht="22.5" x14ac:dyDescent="0.2">
      <c r="A43" s="16" t="s">
        <v>125</v>
      </c>
      <c r="B43" s="23">
        <v>0</v>
      </c>
      <c r="C43" s="23">
        <v>0</v>
      </c>
      <c r="D43" s="23">
        <f t="shared" ref="D43" si="9">B43+C43</f>
        <v>0</v>
      </c>
      <c r="E43" s="23">
        <v>0</v>
      </c>
      <c r="F43" s="23">
        <v>0</v>
      </c>
      <c r="G43" s="23">
        <f t="shared" ref="G43" si="10">D43-E43</f>
        <v>0</v>
      </c>
    </row>
    <row r="44" spans="1:7" x14ac:dyDescent="0.2">
      <c r="A44" s="16"/>
      <c r="B44" s="23"/>
      <c r="C44" s="23"/>
      <c r="D44" s="23"/>
      <c r="E44" s="23"/>
      <c r="F44" s="23"/>
      <c r="G44" s="23"/>
    </row>
    <row r="45" spans="1:7" x14ac:dyDescent="0.2">
      <c r="A45" s="16" t="s">
        <v>14</v>
      </c>
      <c r="B45" s="23">
        <v>0</v>
      </c>
      <c r="C45" s="23">
        <v>0</v>
      </c>
      <c r="D45" s="23">
        <f t="shared" si="7"/>
        <v>0</v>
      </c>
      <c r="E45" s="23">
        <v>0</v>
      </c>
      <c r="F45" s="23">
        <v>0</v>
      </c>
      <c r="G45" s="23">
        <f t="shared" si="8"/>
        <v>0</v>
      </c>
    </row>
    <row r="46" spans="1:7" x14ac:dyDescent="0.2">
      <c r="A46" s="16"/>
      <c r="B46" s="23"/>
      <c r="C46" s="23"/>
      <c r="D46" s="23"/>
      <c r="E46" s="23"/>
      <c r="F46" s="23"/>
      <c r="G46" s="23"/>
    </row>
    <row r="47" spans="1:7" x14ac:dyDescent="0.2">
      <c r="A47" s="16" t="s">
        <v>126</v>
      </c>
      <c r="B47" s="23">
        <v>0</v>
      </c>
      <c r="C47" s="23">
        <v>0</v>
      </c>
      <c r="D47" s="23">
        <f t="shared" ref="D47" si="11">B47+C47</f>
        <v>0</v>
      </c>
      <c r="E47" s="23">
        <v>0</v>
      </c>
      <c r="F47" s="23">
        <v>0</v>
      </c>
      <c r="G47" s="23">
        <f t="shared" ref="G47" si="12">D47-E47</f>
        <v>0</v>
      </c>
    </row>
    <row r="48" spans="1:7" x14ac:dyDescent="0.2">
      <c r="A48" s="16"/>
      <c r="B48" s="23"/>
      <c r="C48" s="23"/>
      <c r="D48" s="23"/>
      <c r="E48" s="23"/>
      <c r="F48" s="23"/>
      <c r="G48" s="23"/>
    </row>
    <row r="49" spans="1:7" x14ac:dyDescent="0.2">
      <c r="A49" s="8" t="s">
        <v>123</v>
      </c>
      <c r="B49" s="24">
        <f t="shared" ref="B49:G49" si="13">SUM(B33:B47)</f>
        <v>0</v>
      </c>
      <c r="C49" s="24">
        <f t="shared" si="13"/>
        <v>0</v>
      </c>
      <c r="D49" s="24">
        <f t="shared" si="13"/>
        <v>0</v>
      </c>
      <c r="E49" s="24">
        <f t="shared" si="13"/>
        <v>0</v>
      </c>
      <c r="F49" s="24">
        <f t="shared" si="13"/>
        <v>0</v>
      </c>
      <c r="G49" s="24">
        <f t="shared" si="13"/>
        <v>0</v>
      </c>
    </row>
    <row r="50" spans="1:7" x14ac:dyDescent="0.2">
      <c r="B50" s="1">
        <v>13094957.23</v>
      </c>
      <c r="C50" s="1">
        <v>2318007.3199999998</v>
      </c>
      <c r="E50" s="1">
        <v>14808514.630000001</v>
      </c>
      <c r="F50" s="1">
        <v>14808514.630000001</v>
      </c>
    </row>
    <row r="51" spans="1:7" x14ac:dyDescent="0.2">
      <c r="A51" s="1" t="s">
        <v>115</v>
      </c>
    </row>
    <row r="55" spans="1:7" x14ac:dyDescent="0.2">
      <c r="A55" s="41"/>
      <c r="B55" s="41"/>
      <c r="C55" s="41"/>
    </row>
    <row r="56" spans="1:7" x14ac:dyDescent="0.2">
      <c r="A56" s="41"/>
      <c r="B56" s="41"/>
      <c r="C56" s="41"/>
    </row>
    <row r="57" spans="1:7" x14ac:dyDescent="0.2">
      <c r="A57" s="41"/>
      <c r="B57" s="41"/>
      <c r="C57" s="41"/>
    </row>
    <row r="58" spans="1:7" x14ac:dyDescent="0.2">
      <c r="A58" s="41"/>
      <c r="B58" s="41"/>
      <c r="C58" s="41"/>
    </row>
    <row r="59" spans="1:7" x14ac:dyDescent="0.2">
      <c r="A59" s="41"/>
      <c r="B59" s="41"/>
      <c r="C59" s="41"/>
    </row>
    <row r="60" spans="1:7" x14ac:dyDescent="0.2">
      <c r="A60" s="41"/>
      <c r="B60" s="41"/>
      <c r="C60" s="41"/>
    </row>
    <row r="61" spans="1:7" x14ac:dyDescent="0.2">
      <c r="A61" s="41"/>
      <c r="B61" s="41"/>
      <c r="C61" s="41"/>
    </row>
    <row r="62" spans="1:7" x14ac:dyDescent="0.2">
      <c r="A62" s="41"/>
      <c r="B62" s="41"/>
      <c r="C62" s="41"/>
    </row>
    <row r="63" spans="1:7" x14ac:dyDescent="0.2">
      <c r="A63" s="41"/>
      <c r="B63" s="41"/>
      <c r="C63" s="41"/>
    </row>
  </sheetData>
  <sheetProtection formatCells="0" formatColumns="0" formatRows="0" insertRows="0" deleteRows="0" autoFilter="0"/>
  <mergeCells count="9">
    <mergeCell ref="G2:G3"/>
    <mergeCell ref="A1:G1"/>
    <mergeCell ref="A17:G17"/>
    <mergeCell ref="G30:G31"/>
    <mergeCell ref="G18:G19"/>
    <mergeCell ref="A29:G29"/>
    <mergeCell ref="B2:F2"/>
    <mergeCell ref="B18:F18"/>
    <mergeCell ref="B30:F30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zoomScaleNormal="100" workbookViewId="0">
      <selection sqref="A1:H2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8" t="s">
        <v>131</v>
      </c>
      <c r="B1" s="39"/>
      <c r="C1" s="39"/>
      <c r="D1" s="39"/>
      <c r="E1" s="39"/>
      <c r="F1" s="39"/>
      <c r="G1" s="40"/>
    </row>
    <row r="2" spans="1:7" x14ac:dyDescent="0.2">
      <c r="A2" s="19"/>
      <c r="B2" s="38" t="s">
        <v>56</v>
      </c>
      <c r="C2" s="39"/>
      <c r="D2" s="39"/>
      <c r="E2" s="39"/>
      <c r="F2" s="40"/>
      <c r="G2" s="33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13053811.23</v>
      </c>
      <c r="C5" s="23">
        <v>2197274.34</v>
      </c>
      <c r="D5" s="23">
        <f>B5+C5</f>
        <v>15251085.57</v>
      </c>
      <c r="E5" s="23">
        <v>14646635.65</v>
      </c>
      <c r="F5" s="23">
        <v>14646635.65</v>
      </c>
      <c r="G5" s="23">
        <f>D5-E5</f>
        <v>604449.91999999993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41146</v>
      </c>
      <c r="C7" s="23">
        <v>120732.98</v>
      </c>
      <c r="D7" s="23">
        <f>B7+C7</f>
        <v>161878.97999999998</v>
      </c>
      <c r="E7" s="23">
        <v>161878.98000000001</v>
      </c>
      <c r="F7" s="23">
        <v>161878.98000000001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123</v>
      </c>
      <c r="B15" s="26">
        <f t="shared" ref="B15:G15" si="0">SUM(B5+B7+B9+B11+B13)</f>
        <v>13094957.23</v>
      </c>
      <c r="C15" s="26">
        <f t="shared" si="0"/>
        <v>2318007.3199999998</v>
      </c>
      <c r="D15" s="26">
        <f t="shared" si="0"/>
        <v>15412964.550000001</v>
      </c>
      <c r="E15" s="26">
        <f t="shared" si="0"/>
        <v>14808514.630000001</v>
      </c>
      <c r="F15" s="26">
        <f t="shared" si="0"/>
        <v>14808514.630000001</v>
      </c>
      <c r="G15" s="26">
        <f t="shared" si="0"/>
        <v>604449.91999999993</v>
      </c>
    </row>
    <row r="18" spans="1:3" x14ac:dyDescent="0.2">
      <c r="A18" s="1" t="s">
        <v>115</v>
      </c>
    </row>
    <row r="21" spans="1:3" x14ac:dyDescent="0.2">
      <c r="A21" s="41"/>
      <c r="B21" s="41"/>
      <c r="C21" s="41"/>
    </row>
    <row r="22" spans="1:3" x14ac:dyDescent="0.2">
      <c r="A22" s="41"/>
      <c r="B22" s="41"/>
      <c r="C22" s="41"/>
    </row>
    <row r="23" spans="1:3" x14ac:dyDescent="0.2">
      <c r="A23" s="41"/>
      <c r="B23" s="41"/>
      <c r="C23" s="41"/>
    </row>
    <row r="24" spans="1:3" x14ac:dyDescent="0.2">
      <c r="A24" s="41"/>
      <c r="B24" s="41"/>
      <c r="C24" s="41"/>
    </row>
    <row r="25" spans="1:3" x14ac:dyDescent="0.2">
      <c r="A25" s="41"/>
      <c r="B25" s="41"/>
      <c r="C25" s="41"/>
    </row>
    <row r="26" spans="1:3" x14ac:dyDescent="0.2">
      <c r="A26" s="41"/>
      <c r="B26" s="41"/>
      <c r="C26" s="41"/>
    </row>
    <row r="27" spans="1:3" x14ac:dyDescent="0.2">
      <c r="A27" s="41"/>
      <c r="B27" s="41"/>
      <c r="C27" s="41"/>
    </row>
    <row r="28" spans="1:3" x14ac:dyDescent="0.2">
      <c r="A28" s="41"/>
      <c r="B28" s="41"/>
      <c r="C28" s="41"/>
    </row>
    <row r="29" spans="1:3" x14ac:dyDescent="0.2">
      <c r="A29" s="41"/>
      <c r="B29" s="41"/>
      <c r="C29" s="41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opLeftCell="A42" workbookViewId="0">
      <selection sqref="A1:G8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9" t="s">
        <v>130</v>
      </c>
      <c r="B1" s="39"/>
      <c r="C1" s="39"/>
      <c r="D1" s="39"/>
      <c r="E1" s="39"/>
      <c r="F1" s="39"/>
      <c r="G1" s="40"/>
    </row>
    <row r="2" spans="1:8" x14ac:dyDescent="0.2">
      <c r="A2" s="19"/>
      <c r="B2" s="38" t="s">
        <v>56</v>
      </c>
      <c r="C2" s="39"/>
      <c r="D2" s="39"/>
      <c r="E2" s="39"/>
      <c r="F2" s="40"/>
      <c r="G2" s="33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8" x14ac:dyDescent="0.2">
      <c r="A4" s="9" t="s">
        <v>57</v>
      </c>
      <c r="B4" s="27">
        <f>SUM(B5:B11)</f>
        <v>9803180.8499999996</v>
      </c>
      <c r="C4" s="27">
        <f>SUM(C5:C11)</f>
        <v>-62511.75</v>
      </c>
      <c r="D4" s="27">
        <f>B4+C4</f>
        <v>9740669.0999999996</v>
      </c>
      <c r="E4" s="27">
        <f>SUM(E5:E11)</f>
        <v>9737042.7999999989</v>
      </c>
      <c r="F4" s="27">
        <f>SUM(F5:F11)</f>
        <v>9737042.7999999989</v>
      </c>
      <c r="G4" s="27">
        <f>D4-E4</f>
        <v>3626.3000000007451</v>
      </c>
    </row>
    <row r="5" spans="1:8" x14ac:dyDescent="0.2">
      <c r="A5" s="11" t="s">
        <v>61</v>
      </c>
      <c r="B5" s="23">
        <v>5030016.59</v>
      </c>
      <c r="C5" s="23">
        <v>-156226.57</v>
      </c>
      <c r="D5" s="23">
        <f t="shared" ref="D5:D68" si="0">B5+C5</f>
        <v>4873790.0199999996</v>
      </c>
      <c r="E5" s="23">
        <v>4873364.96</v>
      </c>
      <c r="F5" s="23">
        <v>4873364.96</v>
      </c>
      <c r="G5" s="23">
        <f t="shared" ref="G5:G68" si="1">D5-E5</f>
        <v>425.05999999959022</v>
      </c>
      <c r="H5" s="6">
        <v>1100</v>
      </c>
    </row>
    <row r="6" spans="1:8" x14ac:dyDescent="0.2">
      <c r="A6" s="11" t="s">
        <v>62</v>
      </c>
      <c r="B6" s="23">
        <v>0</v>
      </c>
      <c r="C6" s="23">
        <v>25700</v>
      </c>
      <c r="D6" s="23">
        <f t="shared" si="0"/>
        <v>25700</v>
      </c>
      <c r="E6" s="23">
        <v>25700</v>
      </c>
      <c r="F6" s="23">
        <v>25700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1190778.8899999999</v>
      </c>
      <c r="C7" s="23">
        <v>156016.54</v>
      </c>
      <c r="D7" s="23">
        <f t="shared" si="0"/>
        <v>1346795.43</v>
      </c>
      <c r="E7" s="23">
        <v>1346717.73</v>
      </c>
      <c r="F7" s="23">
        <v>1346717.73</v>
      </c>
      <c r="G7" s="23">
        <f t="shared" si="1"/>
        <v>77.699999999953434</v>
      </c>
      <c r="H7" s="6">
        <v>1300</v>
      </c>
    </row>
    <row r="8" spans="1:8" x14ac:dyDescent="0.2">
      <c r="A8" s="11" t="s">
        <v>33</v>
      </c>
      <c r="B8" s="23">
        <v>72860</v>
      </c>
      <c r="C8" s="23">
        <v>-72860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3509525.37</v>
      </c>
      <c r="C9" s="23">
        <v>-15141.72</v>
      </c>
      <c r="D9" s="23">
        <f t="shared" si="0"/>
        <v>3494383.65</v>
      </c>
      <c r="E9" s="23">
        <v>3491260.11</v>
      </c>
      <c r="F9" s="23">
        <v>3491260.11</v>
      </c>
      <c r="G9" s="23">
        <f t="shared" si="1"/>
        <v>3123.5400000000373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1111714.96</v>
      </c>
      <c r="C12" s="28">
        <f>SUM(C13:C21)</f>
        <v>1746844.1199999996</v>
      </c>
      <c r="D12" s="28">
        <f t="shared" si="0"/>
        <v>2858559.0799999996</v>
      </c>
      <c r="E12" s="28">
        <f>SUM(E13:E21)</f>
        <v>2706088.3299999996</v>
      </c>
      <c r="F12" s="28">
        <f>SUM(F13:F21)</f>
        <v>2706088.3299999996</v>
      </c>
      <c r="G12" s="28">
        <f t="shared" si="1"/>
        <v>152470.75</v>
      </c>
      <c r="H12" s="10">
        <v>0</v>
      </c>
    </row>
    <row r="13" spans="1:8" x14ac:dyDescent="0.2">
      <c r="A13" s="11" t="s">
        <v>66</v>
      </c>
      <c r="B13" s="23">
        <v>227131.11</v>
      </c>
      <c r="C13" s="23">
        <v>419524.31</v>
      </c>
      <c r="D13" s="23">
        <f t="shared" si="0"/>
        <v>646655.41999999993</v>
      </c>
      <c r="E13" s="23">
        <v>632788.12</v>
      </c>
      <c r="F13" s="23">
        <v>632788.12</v>
      </c>
      <c r="G13" s="23">
        <f t="shared" si="1"/>
        <v>13867.29999999993</v>
      </c>
      <c r="H13" s="6">
        <v>2100</v>
      </c>
    </row>
    <row r="14" spans="1:8" x14ac:dyDescent="0.2">
      <c r="A14" s="11" t="s">
        <v>67</v>
      </c>
      <c r="B14" s="23">
        <v>6941</v>
      </c>
      <c r="C14" s="23">
        <v>99039.29</v>
      </c>
      <c r="D14" s="23">
        <f t="shared" si="0"/>
        <v>105980.29</v>
      </c>
      <c r="E14" s="23">
        <v>14575.74</v>
      </c>
      <c r="F14" s="23">
        <v>14575.74</v>
      </c>
      <c r="G14" s="23">
        <f t="shared" si="1"/>
        <v>91404.549999999988</v>
      </c>
      <c r="H14" s="6">
        <v>2200</v>
      </c>
    </row>
    <row r="15" spans="1:8" x14ac:dyDescent="0.2">
      <c r="A15" s="11" t="s">
        <v>68</v>
      </c>
      <c r="B15" s="23">
        <v>420500</v>
      </c>
      <c r="C15" s="23">
        <v>627814.22</v>
      </c>
      <c r="D15" s="23">
        <f t="shared" si="0"/>
        <v>1048314.22</v>
      </c>
      <c r="E15" s="23">
        <v>1003978.4</v>
      </c>
      <c r="F15" s="23">
        <v>1003978.4</v>
      </c>
      <c r="G15" s="23">
        <f t="shared" si="1"/>
        <v>44335.819999999949</v>
      </c>
      <c r="H15" s="6">
        <v>2300</v>
      </c>
    </row>
    <row r="16" spans="1:8" x14ac:dyDescent="0.2">
      <c r="A16" s="11" t="s">
        <v>69</v>
      </c>
      <c r="B16" s="23">
        <v>8408</v>
      </c>
      <c r="C16" s="23">
        <v>105313.3</v>
      </c>
      <c r="D16" s="23">
        <f t="shared" si="0"/>
        <v>113721.3</v>
      </c>
      <c r="E16" s="23">
        <v>113721.3</v>
      </c>
      <c r="F16" s="23">
        <v>113721.3</v>
      </c>
      <c r="G16" s="23">
        <f t="shared" si="1"/>
        <v>0</v>
      </c>
      <c r="H16" s="6">
        <v>2400</v>
      </c>
    </row>
    <row r="17" spans="1:8" x14ac:dyDescent="0.2">
      <c r="A17" s="11" t="s">
        <v>70</v>
      </c>
      <c r="B17" s="23">
        <v>22790</v>
      </c>
      <c r="C17" s="23">
        <v>24705.42</v>
      </c>
      <c r="D17" s="23">
        <f t="shared" si="0"/>
        <v>47495.42</v>
      </c>
      <c r="E17" s="23">
        <v>47495.42</v>
      </c>
      <c r="F17" s="23">
        <v>47495.42</v>
      </c>
      <c r="G17" s="23">
        <f t="shared" si="1"/>
        <v>0</v>
      </c>
      <c r="H17" s="6">
        <v>2500</v>
      </c>
    </row>
    <row r="18" spans="1:8" x14ac:dyDescent="0.2">
      <c r="A18" s="11" t="s">
        <v>71</v>
      </c>
      <c r="B18" s="23">
        <v>322740</v>
      </c>
      <c r="C18" s="23">
        <v>336101.98</v>
      </c>
      <c r="D18" s="23">
        <f t="shared" si="0"/>
        <v>658841.98</v>
      </c>
      <c r="E18" s="23">
        <v>658841.98</v>
      </c>
      <c r="F18" s="23">
        <v>658841.98</v>
      </c>
      <c r="G18" s="23">
        <f t="shared" si="1"/>
        <v>0</v>
      </c>
      <c r="H18" s="6">
        <v>2600</v>
      </c>
    </row>
    <row r="19" spans="1:8" x14ac:dyDescent="0.2">
      <c r="A19" s="11" t="s">
        <v>72</v>
      </c>
      <c r="B19" s="23">
        <v>18943.43</v>
      </c>
      <c r="C19" s="23">
        <v>85078.41</v>
      </c>
      <c r="D19" s="23">
        <f t="shared" si="0"/>
        <v>104021.84</v>
      </c>
      <c r="E19" s="23">
        <v>104021.84</v>
      </c>
      <c r="F19" s="23">
        <v>104021.84</v>
      </c>
      <c r="G19" s="23">
        <f t="shared" si="1"/>
        <v>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84261.42</v>
      </c>
      <c r="C21" s="23">
        <v>49267.19</v>
      </c>
      <c r="D21" s="23">
        <f t="shared" si="0"/>
        <v>133528.60999999999</v>
      </c>
      <c r="E21" s="23">
        <v>130665.53</v>
      </c>
      <c r="F21" s="23">
        <v>130665.53</v>
      </c>
      <c r="G21" s="23">
        <f t="shared" si="1"/>
        <v>2863.0799999999872</v>
      </c>
      <c r="H21" s="6">
        <v>2900</v>
      </c>
    </row>
    <row r="22" spans="1:8" x14ac:dyDescent="0.2">
      <c r="A22" s="9" t="s">
        <v>58</v>
      </c>
      <c r="B22" s="28">
        <f>SUM(B23:B31)</f>
        <v>1259962.19</v>
      </c>
      <c r="C22" s="28">
        <f>SUM(C23:C31)</f>
        <v>789848.03999999992</v>
      </c>
      <c r="D22" s="28">
        <f t="shared" si="0"/>
        <v>2049810.23</v>
      </c>
      <c r="E22" s="28">
        <f>SUM(E23:E31)</f>
        <v>1787953.87</v>
      </c>
      <c r="F22" s="28">
        <f>SUM(F23:F31)</f>
        <v>1787953.87</v>
      </c>
      <c r="G22" s="28">
        <f t="shared" si="1"/>
        <v>261856.35999999987</v>
      </c>
      <c r="H22" s="10">
        <v>0</v>
      </c>
    </row>
    <row r="23" spans="1:8" x14ac:dyDescent="0.2">
      <c r="A23" s="11" t="s">
        <v>75</v>
      </c>
      <c r="B23" s="23">
        <v>204382.45</v>
      </c>
      <c r="C23" s="23">
        <v>-36533.449999999997</v>
      </c>
      <c r="D23" s="23">
        <f t="shared" si="0"/>
        <v>167849</v>
      </c>
      <c r="E23" s="23">
        <v>155055.44</v>
      </c>
      <c r="F23" s="23">
        <v>155055.44</v>
      </c>
      <c r="G23" s="23">
        <f t="shared" si="1"/>
        <v>12793.559999999998</v>
      </c>
      <c r="H23" s="6">
        <v>3100</v>
      </c>
    </row>
    <row r="24" spans="1:8" x14ac:dyDescent="0.2">
      <c r="A24" s="11" t="s">
        <v>76</v>
      </c>
      <c r="B24" s="23">
        <v>85916.77</v>
      </c>
      <c r="C24" s="23">
        <v>-1916.77</v>
      </c>
      <c r="D24" s="23">
        <f t="shared" si="0"/>
        <v>84000</v>
      </c>
      <c r="E24" s="23">
        <v>82104.800000000003</v>
      </c>
      <c r="F24" s="23">
        <v>82104.800000000003</v>
      </c>
      <c r="G24" s="23">
        <f t="shared" si="1"/>
        <v>1895.1999999999971</v>
      </c>
      <c r="H24" s="6">
        <v>3200</v>
      </c>
    </row>
    <row r="25" spans="1:8" x14ac:dyDescent="0.2">
      <c r="A25" s="11" t="s">
        <v>77</v>
      </c>
      <c r="B25" s="23">
        <v>51876.2</v>
      </c>
      <c r="C25" s="23">
        <v>-47088.2</v>
      </c>
      <c r="D25" s="23">
        <f t="shared" si="0"/>
        <v>4788</v>
      </c>
      <c r="E25" s="23">
        <v>4788</v>
      </c>
      <c r="F25" s="23">
        <v>4788</v>
      </c>
      <c r="G25" s="23">
        <f t="shared" si="1"/>
        <v>0</v>
      </c>
      <c r="H25" s="6">
        <v>3300</v>
      </c>
    </row>
    <row r="26" spans="1:8" x14ac:dyDescent="0.2">
      <c r="A26" s="11" t="s">
        <v>78</v>
      </c>
      <c r="B26" s="23">
        <v>191502.55</v>
      </c>
      <c r="C26" s="23">
        <v>-31717.79</v>
      </c>
      <c r="D26" s="23">
        <f t="shared" si="0"/>
        <v>159784.75999999998</v>
      </c>
      <c r="E26" s="23">
        <v>156130.71</v>
      </c>
      <c r="F26" s="23">
        <v>156130.71</v>
      </c>
      <c r="G26" s="23">
        <f t="shared" si="1"/>
        <v>3654.0499999999884</v>
      </c>
      <c r="H26" s="6">
        <v>3400</v>
      </c>
    </row>
    <row r="27" spans="1:8" x14ac:dyDescent="0.2">
      <c r="A27" s="11" t="s">
        <v>79</v>
      </c>
      <c r="B27" s="23">
        <v>140479.57999999999</v>
      </c>
      <c r="C27" s="23">
        <v>105811.9</v>
      </c>
      <c r="D27" s="23">
        <f t="shared" si="0"/>
        <v>246291.47999999998</v>
      </c>
      <c r="E27" s="23">
        <v>246291.48</v>
      </c>
      <c r="F27" s="23">
        <v>246291.48</v>
      </c>
      <c r="G27" s="23">
        <f t="shared" si="1"/>
        <v>0</v>
      </c>
      <c r="H27" s="6">
        <v>3500</v>
      </c>
    </row>
    <row r="28" spans="1:8" x14ac:dyDescent="0.2">
      <c r="A28" s="11" t="s">
        <v>127</v>
      </c>
      <c r="B28" s="23">
        <v>25500</v>
      </c>
      <c r="C28" s="23">
        <v>177500</v>
      </c>
      <c r="D28" s="23">
        <f t="shared" si="0"/>
        <v>203000</v>
      </c>
      <c r="E28" s="23">
        <v>203000</v>
      </c>
      <c r="F28" s="23">
        <v>203000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14790.43</v>
      </c>
      <c r="C29" s="23">
        <v>-1400</v>
      </c>
      <c r="D29" s="23">
        <f t="shared" si="0"/>
        <v>13390.43</v>
      </c>
      <c r="E29" s="23">
        <v>13130.91</v>
      </c>
      <c r="F29" s="23">
        <v>13130.91</v>
      </c>
      <c r="G29" s="23">
        <f t="shared" si="1"/>
        <v>259.52000000000044</v>
      </c>
      <c r="H29" s="6">
        <v>3700</v>
      </c>
    </row>
    <row r="30" spans="1:8" x14ac:dyDescent="0.2">
      <c r="A30" s="11" t="s">
        <v>81</v>
      </c>
      <c r="B30" s="23">
        <v>242600</v>
      </c>
      <c r="C30" s="23">
        <v>621548.76</v>
      </c>
      <c r="D30" s="23">
        <f t="shared" si="0"/>
        <v>864148.76</v>
      </c>
      <c r="E30" s="23">
        <v>671711.53</v>
      </c>
      <c r="F30" s="23">
        <v>671711.53</v>
      </c>
      <c r="G30" s="23">
        <f t="shared" si="1"/>
        <v>192437.22999999998</v>
      </c>
      <c r="H30" s="6">
        <v>3800</v>
      </c>
    </row>
    <row r="31" spans="1:8" x14ac:dyDescent="0.2">
      <c r="A31" s="11" t="s">
        <v>18</v>
      </c>
      <c r="B31" s="23">
        <v>302914.21000000002</v>
      </c>
      <c r="C31" s="23">
        <v>3643.59</v>
      </c>
      <c r="D31" s="23">
        <f t="shared" si="0"/>
        <v>306557.80000000005</v>
      </c>
      <c r="E31" s="23">
        <v>255741</v>
      </c>
      <c r="F31" s="23">
        <v>255741</v>
      </c>
      <c r="G31" s="23">
        <f t="shared" si="1"/>
        <v>50816.800000000047</v>
      </c>
      <c r="H31" s="6">
        <v>3900</v>
      </c>
    </row>
    <row r="32" spans="1:8" x14ac:dyDescent="0.2">
      <c r="A32" s="9" t="s">
        <v>118</v>
      </c>
      <c r="B32" s="28">
        <f>SUM(B33:B41)</f>
        <v>878953.23</v>
      </c>
      <c r="C32" s="28">
        <f>SUM(C33:C41)</f>
        <v>-276906.07</v>
      </c>
      <c r="D32" s="28">
        <f t="shared" si="0"/>
        <v>602047.15999999992</v>
      </c>
      <c r="E32" s="28">
        <f>SUM(E33:E41)</f>
        <v>415550.65</v>
      </c>
      <c r="F32" s="28">
        <f>SUM(F33:F41)</f>
        <v>415550.65</v>
      </c>
      <c r="G32" s="28">
        <f t="shared" si="1"/>
        <v>186496.50999999989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878953.23</v>
      </c>
      <c r="C36" s="23">
        <v>-276906.07</v>
      </c>
      <c r="D36" s="23">
        <f t="shared" si="0"/>
        <v>602047.15999999992</v>
      </c>
      <c r="E36" s="23">
        <v>415550.65</v>
      </c>
      <c r="F36" s="23">
        <v>415550.65</v>
      </c>
      <c r="G36" s="23">
        <f t="shared" si="1"/>
        <v>186496.50999999989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41146</v>
      </c>
      <c r="C42" s="28">
        <f>SUM(C43:C51)</f>
        <v>120732.98000000001</v>
      </c>
      <c r="D42" s="28">
        <f t="shared" si="0"/>
        <v>161878.98000000001</v>
      </c>
      <c r="E42" s="28">
        <f>SUM(E43:E51)</f>
        <v>161878.97999999998</v>
      </c>
      <c r="F42" s="28">
        <f>SUM(F43:F51)</f>
        <v>161878.97999999998</v>
      </c>
      <c r="G42" s="28">
        <f t="shared" si="1"/>
        <v>0</v>
      </c>
      <c r="H42" s="10">
        <v>0</v>
      </c>
    </row>
    <row r="43" spans="1:8" x14ac:dyDescent="0.2">
      <c r="A43" s="3" t="s">
        <v>89</v>
      </c>
      <c r="B43" s="23">
        <v>41146</v>
      </c>
      <c r="C43" s="23">
        <v>14576.62</v>
      </c>
      <c r="D43" s="23">
        <f t="shared" si="0"/>
        <v>55722.62</v>
      </c>
      <c r="E43" s="23">
        <v>55722.62</v>
      </c>
      <c r="F43" s="23">
        <v>55722.62</v>
      </c>
      <c r="G43" s="23">
        <f t="shared" si="1"/>
        <v>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36490</v>
      </c>
      <c r="D46" s="23">
        <f t="shared" si="0"/>
        <v>36490</v>
      </c>
      <c r="E46" s="23">
        <v>36490</v>
      </c>
      <c r="F46" s="23">
        <v>36490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69666.36</v>
      </c>
      <c r="D48" s="23">
        <f t="shared" si="0"/>
        <v>69666.36</v>
      </c>
      <c r="E48" s="23">
        <v>69666.36</v>
      </c>
      <c r="F48" s="23">
        <v>69666.36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128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123</v>
      </c>
      <c r="B76" s="26">
        <f t="shared" ref="B76:G76" si="4">SUM(B4+B12+B22+B32+B42+B52+B56+B64+B68)</f>
        <v>13094957.229999999</v>
      </c>
      <c r="C76" s="26">
        <f t="shared" si="4"/>
        <v>2318007.3199999998</v>
      </c>
      <c r="D76" s="26">
        <f t="shared" si="4"/>
        <v>15412964.550000001</v>
      </c>
      <c r="E76" s="26">
        <f t="shared" si="4"/>
        <v>14808514.630000001</v>
      </c>
      <c r="F76" s="26">
        <f t="shared" si="4"/>
        <v>14808514.630000001</v>
      </c>
      <c r="G76" s="26">
        <f t="shared" si="4"/>
        <v>604449.92000000051</v>
      </c>
    </row>
    <row r="78" spans="1:8" x14ac:dyDescent="0.2">
      <c r="A78" s="1" t="s">
        <v>115</v>
      </c>
    </row>
    <row r="82" spans="1:3" x14ac:dyDescent="0.2">
      <c r="A82" s="41"/>
      <c r="B82" s="41"/>
      <c r="C82" s="41"/>
    </row>
    <row r="83" spans="1:3" x14ac:dyDescent="0.2">
      <c r="A83" s="41"/>
      <c r="B83" s="41"/>
      <c r="C83" s="41"/>
    </row>
    <row r="84" spans="1:3" x14ac:dyDescent="0.2">
      <c r="A84" s="41"/>
      <c r="B84" s="41"/>
      <c r="C84" s="41"/>
    </row>
    <row r="85" spans="1:3" x14ac:dyDescent="0.2">
      <c r="A85" s="41"/>
      <c r="B85" s="41"/>
      <c r="C85" s="41"/>
    </row>
    <row r="86" spans="1:3" x14ac:dyDescent="0.2">
      <c r="A86" s="41"/>
      <c r="B86" s="41"/>
      <c r="C86" s="41"/>
    </row>
    <row r="87" spans="1:3" x14ac:dyDescent="0.2">
      <c r="A87" s="41"/>
      <c r="B87" s="41"/>
      <c r="C87" s="41"/>
    </row>
    <row r="88" spans="1:3" x14ac:dyDescent="0.2">
      <c r="A88" s="41"/>
      <c r="B88" s="41"/>
      <c r="C88" s="41"/>
    </row>
    <row r="89" spans="1:3" x14ac:dyDescent="0.2">
      <c r="A89" s="41"/>
      <c r="B89" s="41"/>
      <c r="C89" s="41"/>
    </row>
    <row r="90" spans="1:3" x14ac:dyDescent="0.2">
      <c r="A90" s="41"/>
      <c r="B90" s="41"/>
      <c r="C90" s="41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topLeftCell="A22" workbookViewId="0">
      <selection activeCell="M24" sqref="M2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144</v>
      </c>
      <c r="B1" s="39"/>
      <c r="C1" s="39"/>
      <c r="D1" s="39"/>
      <c r="E1" s="39"/>
      <c r="F1" s="39"/>
      <c r="G1" s="40"/>
    </row>
    <row r="2" spans="1:7" x14ac:dyDescent="0.2">
      <c r="A2" s="19"/>
      <c r="B2" s="38" t="s">
        <v>56</v>
      </c>
      <c r="C2" s="39"/>
      <c r="D2" s="39"/>
      <c r="E2" s="39"/>
      <c r="F2" s="40"/>
      <c r="G2" s="33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6840392.04</v>
      </c>
      <c r="C5" s="28">
        <f t="shared" si="0"/>
        <v>2109429.38</v>
      </c>
      <c r="D5" s="28">
        <f t="shared" si="0"/>
        <v>8949821.4199999999</v>
      </c>
      <c r="E5" s="28">
        <f t="shared" si="0"/>
        <v>8354460.7199999997</v>
      </c>
      <c r="F5" s="28">
        <f t="shared" si="0"/>
        <v>8354460.7199999997</v>
      </c>
      <c r="G5" s="28">
        <f t="shared" si="0"/>
        <v>595360.70000000019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6840392.04</v>
      </c>
      <c r="C10" s="23">
        <v>2109429.38</v>
      </c>
      <c r="D10" s="23">
        <f t="shared" si="1"/>
        <v>8949821.4199999999</v>
      </c>
      <c r="E10" s="23">
        <v>8354460.7199999997</v>
      </c>
      <c r="F10" s="23">
        <v>8354460.7199999997</v>
      </c>
      <c r="G10" s="23">
        <f t="shared" si="2"/>
        <v>595360.70000000019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6254565.1900000004</v>
      </c>
      <c r="C15" s="28">
        <f t="shared" si="3"/>
        <v>208577.94</v>
      </c>
      <c r="D15" s="28">
        <f t="shared" si="3"/>
        <v>6463143.1299999999</v>
      </c>
      <c r="E15" s="28">
        <f t="shared" si="3"/>
        <v>6454053.9100000001</v>
      </c>
      <c r="F15" s="28">
        <f t="shared" si="3"/>
        <v>6454053.9100000001</v>
      </c>
      <c r="G15" s="28">
        <f t="shared" si="3"/>
        <v>9089.2199999997392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696846.35</v>
      </c>
      <c r="C18" s="23">
        <v>-19409.47</v>
      </c>
      <c r="D18" s="23">
        <f t="shared" si="5"/>
        <v>677436.88</v>
      </c>
      <c r="E18" s="23">
        <v>677436.88</v>
      </c>
      <c r="F18" s="23">
        <v>677436.88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701903.9</v>
      </c>
      <c r="C20" s="23">
        <v>4333.2700000000004</v>
      </c>
      <c r="D20" s="23">
        <f t="shared" si="5"/>
        <v>706237.17</v>
      </c>
      <c r="E20" s="23">
        <v>706237.17</v>
      </c>
      <c r="F20" s="23">
        <v>706237.17</v>
      </c>
      <c r="G20" s="23">
        <f t="shared" si="4"/>
        <v>0</v>
      </c>
    </row>
    <row r="21" spans="1:7" x14ac:dyDescent="0.2">
      <c r="A21" s="17" t="s">
        <v>45</v>
      </c>
      <c r="B21" s="23">
        <v>4855814.9400000004</v>
      </c>
      <c r="C21" s="23">
        <v>223654.14</v>
      </c>
      <c r="D21" s="23">
        <f t="shared" si="5"/>
        <v>5079469.08</v>
      </c>
      <c r="E21" s="23">
        <v>5070379.8600000003</v>
      </c>
      <c r="F21" s="23">
        <v>5070379.8600000003</v>
      </c>
      <c r="G21" s="23">
        <f t="shared" si="4"/>
        <v>9089.2199999997392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123</v>
      </c>
      <c r="B41" s="24">
        <f t="shared" ref="B41:G41" si="12">SUM(B35+B24+B15+B5)</f>
        <v>13094957.23</v>
      </c>
      <c r="C41" s="24">
        <f t="shared" si="12"/>
        <v>2318007.3199999998</v>
      </c>
      <c r="D41" s="24">
        <f t="shared" si="12"/>
        <v>15412964.550000001</v>
      </c>
      <c r="E41" s="24">
        <f t="shared" si="12"/>
        <v>14808514.629999999</v>
      </c>
      <c r="F41" s="24">
        <f t="shared" si="12"/>
        <v>14808514.629999999</v>
      </c>
      <c r="G41" s="24">
        <f t="shared" si="12"/>
        <v>604449.91999999993</v>
      </c>
    </row>
    <row r="43" spans="1:7" x14ac:dyDescent="0.2">
      <c r="A43" s="1" t="s">
        <v>115</v>
      </c>
    </row>
    <row r="46" spans="1:7" x14ac:dyDescent="0.2">
      <c r="A46" s="41"/>
      <c r="B46" s="41"/>
      <c r="C46" s="41"/>
    </row>
    <row r="47" spans="1:7" x14ac:dyDescent="0.2">
      <c r="A47" s="41"/>
      <c r="B47" s="41"/>
      <c r="C47" s="41"/>
    </row>
    <row r="48" spans="1:7" x14ac:dyDescent="0.2">
      <c r="A48" s="41"/>
      <c r="B48" s="41"/>
      <c r="C48" s="41"/>
    </row>
    <row r="49" spans="1:3" x14ac:dyDescent="0.2">
      <c r="A49" s="41"/>
      <c r="B49" s="41"/>
      <c r="C49" s="41"/>
    </row>
    <row r="50" spans="1:3" x14ac:dyDescent="0.2">
      <c r="A50" s="41"/>
      <c r="B50" s="41"/>
      <c r="C50" s="41"/>
    </row>
    <row r="51" spans="1:3" x14ac:dyDescent="0.2">
      <c r="A51" s="41"/>
      <c r="B51" s="41"/>
      <c r="C51" s="41"/>
    </row>
    <row r="52" spans="1:3" x14ac:dyDescent="0.2">
      <c r="A52" s="41"/>
      <c r="B52" s="41"/>
      <c r="C52" s="41"/>
    </row>
    <row r="53" spans="1:3" x14ac:dyDescent="0.2">
      <c r="A53" s="41"/>
      <c r="B53" s="41"/>
      <c r="C53" s="41"/>
    </row>
    <row r="54" spans="1:3" x14ac:dyDescent="0.2">
      <c r="A54" s="41"/>
      <c r="B54" s="41"/>
      <c r="C54" s="41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2026-01-29T18:22:19Z</cp:lastPrinted>
  <dcterms:created xsi:type="dcterms:W3CDTF">2014-02-10T03:37:14Z</dcterms:created>
  <dcterms:modified xsi:type="dcterms:W3CDTF">2026-01-29T18:23:37Z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