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52" i="4" l="1"/>
  <c r="G52" i="4"/>
  <c r="F52" i="4"/>
  <c r="E52" i="4"/>
  <c r="D52" i="4"/>
  <c r="H50" i="4"/>
  <c r="H48" i="4"/>
  <c r="H46" i="4"/>
  <c r="H44" i="4"/>
  <c r="H42" i="4"/>
  <c r="H40" i="4"/>
  <c r="H38" i="4"/>
  <c r="E50" i="4"/>
  <c r="E48" i="4"/>
  <c r="E46" i="4"/>
  <c r="E44" i="4"/>
  <c r="E42" i="4"/>
  <c r="E40" i="4"/>
  <c r="E38" i="4"/>
  <c r="C52" i="4"/>
  <c r="H30" i="4"/>
  <c r="G30" i="4"/>
  <c r="F30" i="4"/>
  <c r="H28" i="4"/>
  <c r="H27" i="4"/>
  <c r="H26" i="4"/>
  <c r="H25" i="4"/>
  <c r="E30" i="4"/>
  <c r="E28" i="4"/>
  <c r="E27" i="4"/>
  <c r="E26" i="4"/>
  <c r="E25" i="4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16" i="4" l="1"/>
  <c r="E16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0" i="5"/>
  <c r="H18" i="5"/>
  <c r="H17" i="5"/>
  <c r="H14" i="5"/>
  <c r="H13" i="5"/>
  <c r="H12" i="5"/>
  <c r="H10" i="5"/>
  <c r="H9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H22" i="5" s="1"/>
  <c r="E21" i="5"/>
  <c r="H21" i="5" s="1"/>
  <c r="E20" i="5"/>
  <c r="E19" i="5"/>
  <c r="H19" i="5" s="1"/>
  <c r="E18" i="5"/>
  <c r="E17" i="5"/>
  <c r="E14" i="5"/>
  <c r="E13" i="5"/>
  <c r="E12" i="5"/>
  <c r="E11" i="5"/>
  <c r="H11" i="5" s="1"/>
  <c r="E10" i="5"/>
  <c r="E9" i="5"/>
  <c r="E8" i="5"/>
  <c r="H8" i="5" s="1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0" i="6"/>
  <c r="H49" i="6"/>
  <c r="H48" i="6"/>
  <c r="H47" i="6"/>
  <c r="H46" i="6"/>
  <c r="H42" i="6"/>
  <c r="H41" i="6"/>
  <c r="H40" i="6"/>
  <c r="H39" i="6"/>
  <c r="H38" i="6"/>
  <c r="H36" i="6"/>
  <c r="H35" i="6"/>
  <c r="H28" i="6"/>
  <c r="H21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H51" i="6" s="1"/>
  <c r="E50" i="6"/>
  <c r="E49" i="6"/>
  <c r="E48" i="6"/>
  <c r="E47" i="6"/>
  <c r="E46" i="6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D42" i="5" l="1"/>
  <c r="C42" i="5"/>
  <c r="H16" i="5"/>
  <c r="F42" i="5"/>
  <c r="H6" i="5"/>
  <c r="G42" i="5"/>
  <c r="E6" i="5"/>
  <c r="E16" i="8"/>
  <c r="H6" i="8"/>
  <c r="H16" i="8" s="1"/>
  <c r="E43" i="6"/>
  <c r="H43" i="6" s="1"/>
  <c r="E33" i="6"/>
  <c r="H33" i="6" s="1"/>
  <c r="E23" i="6"/>
  <c r="H23" i="6" s="1"/>
  <c r="E13" i="6"/>
  <c r="H13" i="6" s="1"/>
  <c r="D77" i="6"/>
  <c r="C77" i="6"/>
  <c r="G77" i="6"/>
  <c r="F77" i="6"/>
  <c r="E5" i="6"/>
  <c r="H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<sst xmlns="http://schemas.openxmlformats.org/spreadsheetml/2006/main" count="203" uniqueCount="142">
  <si>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</si>
  <si>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</si>
  <si>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</si>
  <si>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</si>
  <si>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</si>
  <si>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</si>
  <si>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</si>
  <si>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</si>
  <si>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</si>
  <si>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</si>
  <si>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</si>
  <si>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</si>
  <si>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</si>
  <si>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</si>
  <si>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</si>
  <si>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</si>
  <si>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</si>
  <si>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</si>
  <si>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</si>
  <si>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</si>
  <si>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</si>
  <si>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</si>
  <si>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</si>
  <si>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</si>
  <si>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</si>
  <si>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</si>
  <si>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</si>
  <si>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</si>
  <si>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</si>
  <si>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</si>
  <si>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</si>
  <si>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</si>
  <si>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</si>
  <si>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</si>
  <si>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</si>
  <si>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</si>
  <si>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</si>
  <si>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</si>
  <si>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</si>
  <si>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</si>
  <si>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</si>
  <si>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</si>
  <si>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</si>
  <si>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</si>
  <si>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</si>
  <si>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</si>
  <si>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</si>
  <si>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</si>
  <si>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</si>
  <si>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</si>
  <si>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</si>
  <si>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</si>
  <si>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</si>
  <si>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</si>
  <si>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</si>
  <si>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</si>
  <si>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</si>
  <si>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</si>
  <si>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</si>
  <si>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</si>
  <si>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</si>
  <si>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</si>
  <si>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</si>
  <si>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</si>
  <si>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</si>
  <si>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</si>
  <si>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</si>
  <si>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</si>
  <si>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</si>
  <si>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</si>
  <si>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</si>
  <si>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</si>
  <si>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</si>
  <si>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</si>
  <si>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</si>
  <si>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</si>
  <si>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</si>
  <si>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</si>
  <si>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</si>
  <si>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</si>
  <si>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</si>
  <si>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</si>
  <si>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</si>
  <si>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</si>
  <si>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</si>
  <si>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</si>
  <si>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</si>
  <si>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</si>
  <si>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</si>
  <si>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</si>
  <si>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</si>
  <si>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</si>
  <si>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</si>
  <si>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</si>
  <si>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</si>
  <si>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</si>
  <si>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</si>
  <si>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</si>
  <si>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</si>
  <si>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</si>
  <si>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</si>
  <si>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</si>
  <si>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</si>
  <si>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</si>
  <si>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</si>
  <si>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</si>
  <si>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</si>
  <si>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</si>
  <si>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</si>
  <si>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</si>
  <si>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</si>
  <si>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</si>
  <si>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</si>
  <si>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</si>
  <si>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</si>
  <si>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</si>
  <si>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</si>
  <si>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</si>
  <si>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</si>
  <si>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</si>
  <si>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</si>
  <si>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</si>
  <si>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</si>
  <si>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</si>
  <si>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</si>
  <si>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</si>
  <si>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</si>
  <si>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</si>
  <si>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</si>
  <si>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</si>
  <si>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</si>
  <si>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</si>
  <si>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</si>
  <si>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</si>
  <si>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CORTAZAR, GTO
ESTADO ANALÍTICO DEL EJERCICIO DEL PRESUPUESTO DE EGRESOS
CLASIFICACIÓN POR OBJETO DEL GASTO (CAPÍTULO Y CONCEPTO)
DEL 1 ENERO AL 31 DE DICIEMBRE DEL 2020</t>
  </si>
  <si>
    <t>SISTEMA PARA EL DESARROLLO INTEGRAL DE LA FAMILIA DEL MUNICIPIO DE CORTAZAR, GTO
ESTADO ANALÍTICO DEL EJERCICIO DEL PRESUPUESTO DE EGRESOS
CLASIFICACION ECÓNOMICA (POR TIPO DE GASTO)
DEL 1 ENERO AL 31 DE DICIEMBRE DEL 2020</t>
  </si>
  <si>
    <t>ADMINISTRACION</t>
  </si>
  <si>
    <t>SISTEMA PARA EL DESARROLLO INTEGRAL DE LA FAMILIA DEL MUNICIPIO DE CORTAZAR, GTO
ESTADO ANALÍTICO DEL EJERCICIO DEL PRESUPUESTO DE EGRESOS
CLASIFICACIÓN ADMINISTRATIVA
DEL 1 ENERO AL 31 DE DICIEMBRE DEL 2020</t>
  </si>
  <si>
    <t>Gobierno (Federal/Estatal/Municipal) de SISTEMA PARA EL DESARROLLO INTEGRAL DE LA FAMILIA DEL MUNICIPIO DE CORTAZAR, GTO
Estado Analítico del Ejercicio del Presupuesto de Egresos
Clasificación Administrativa
DEL 1 ENERO AL 31 DE DICIEMBRE DEL 2020</t>
  </si>
  <si>
    <t>Sector Paraestatal del Gobierno (Federal/Estatal/Municipal) de SISTEMA PARA EL DESARROLLO INTEGRAL DE LA FAMILIA DEL MUNICIPIO DE CORTAZAR, GTO
Estado Analítico del Ejercicio del Presupuesto de Egresos
Clasificación Administrativa
DEL 1 ENERO AL 31 DE DICIEMBRE DEL 2020</t>
  </si>
  <si>
    <t>SISTEMA PARA EL DESARROLLO INTEGRAL DE LA FAMILIA DEL MUNICIPIO DE CORTAZAR, GTO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</si>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</sst>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6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3" fillId="0" borderId="15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940594</xdr:colOff>
      <xdr:row>84</xdr:row>
      <xdr:rowOff>33337</xdr:rowOff>
    </xdr:from>
    <xdr:to>
      <xdr:col>2</xdr:col>
      <xdr:colOff>329406</xdr:colOff>
      <xdr:row>88</xdr:row>
      <xdr:rowOff>115435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1273969" y="12689681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71438</xdr:colOff>
      <xdr:row>84</xdr:row>
      <xdr:rowOff>23812</xdr:rowOff>
    </xdr:from>
    <xdr:to>
      <xdr:col>7</xdr:col>
      <xdr:colOff>103188</xdr:colOff>
      <xdr:row>88</xdr:row>
      <xdr:rowOff>112260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6179344" y="12680156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940593</xdr:colOff>
      <xdr:row>23</xdr:row>
      <xdr:rowOff>33337</xdr:rowOff>
    </xdr:from>
    <xdr:to>
      <xdr:col>3</xdr:col>
      <xdr:colOff>161924</xdr:colOff>
      <xdr:row>27</xdr:row>
      <xdr:rowOff>115435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1102518" y="3976687"/>
          <a:ext cx="2993231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71438</xdr:colOff>
      <xdr:row>23</xdr:row>
      <xdr:rowOff>23812</xdr:rowOff>
    </xdr:from>
    <xdr:to>
      <xdr:col>7</xdr:col>
      <xdr:colOff>103188</xdr:colOff>
      <xdr:row>27</xdr:row>
      <xdr:rowOff>112260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6176963" y="12682537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940593</xdr:colOff>
      <xdr:row>59</xdr:row>
      <xdr:rowOff>33337</xdr:rowOff>
    </xdr:from>
    <xdr:to>
      <xdr:col>3</xdr:col>
      <xdr:colOff>161924</xdr:colOff>
      <xdr:row>63</xdr:row>
      <xdr:rowOff>115435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1102518" y="3976687"/>
          <a:ext cx="2993231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71438</xdr:colOff>
      <xdr:row>59</xdr:row>
      <xdr:rowOff>23812</xdr:rowOff>
    </xdr:from>
    <xdr:to>
      <xdr:col>7</xdr:col>
      <xdr:colOff>103188</xdr:colOff>
      <xdr:row>63</xdr:row>
      <xdr:rowOff>112260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5053013" y="3967162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940593</xdr:colOff>
      <xdr:row>49</xdr:row>
      <xdr:rowOff>33337</xdr:rowOff>
    </xdr:from>
    <xdr:to>
      <xdr:col>2</xdr:col>
      <xdr:colOff>381000</xdr:colOff>
      <xdr:row>53</xdr:row>
      <xdr:rowOff>115435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1215760" y="8076670"/>
          <a:ext cx="3208073" cy="674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71438</xdr:colOff>
      <xdr:row>49</xdr:row>
      <xdr:rowOff>23812</xdr:rowOff>
    </xdr:from>
    <xdr:to>
      <xdr:col>7</xdr:col>
      <xdr:colOff>103188</xdr:colOff>
      <xdr:row>53</xdr:row>
      <xdr:rowOff>112260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5805488" y="10910887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view="pageBreakPreview" topLeftCell="A46" zoomScale="80" zoomScaleNormal="100" zoomScaleSheetLayoutView="80" workbookViewId="0">
      <selection activeCell="A78" sqref="A78:XFD8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1" t="s">
        <v>134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60</v>
      </c>
      <c r="B2" s="57"/>
      <c r="C2" s="51" t="s">
        <v>66</v>
      </c>
      <c r="D2" s="52"/>
      <c r="E2" s="52"/>
      <c r="F2" s="52"/>
      <c r="G2" s="53"/>
      <c r="H2" s="54" t="s">
        <v>65</v>
      </c>
    </row>
    <row r="3" spans="1:8" ht="24.95" customHeight="1" x14ac:dyDescent="0.2">
      <c r="A3" s="58"/>
      <c r="B3" s="59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7" t="s">
        <v>67</v>
      </c>
      <c r="B5" s="7"/>
      <c r="C5" s="14">
        <f>SUM(C6:C12)</f>
        <v>6082560.3300000001</v>
      </c>
      <c r="D5" s="14">
        <f>SUM(D6:D12)</f>
        <v>137388.09</v>
      </c>
      <c r="E5" s="14">
        <f>C5+D5</f>
        <v>6219948.4199999999</v>
      </c>
      <c r="F5" s="14">
        <f>SUM(F6:F12)</f>
        <v>5925496.6099999994</v>
      </c>
      <c r="G5" s="14">
        <f>SUM(G6:G12)</f>
        <v>5925496.6099999994</v>
      </c>
      <c r="H5" s="14">
        <f>E5-F5</f>
        <v>294451.81000000052</v>
      </c>
    </row>
    <row r="6" spans="1:8" x14ac:dyDescent="0.2">
      <c r="A6" s="48">
        <v>1100</v>
      </c>
      <c r="B6" s="11" t="s">
        <v>76</v>
      </c>
      <c r="C6" s="15">
        <v>3166077.12</v>
      </c>
      <c r="D6" s="15">
        <v>59240.87</v>
      </c>
      <c r="E6" s="15">
        <f t="shared" ref="E6:E69" si="0">C6+D6</f>
        <v>3225317.99</v>
      </c>
      <c r="F6" s="15">
        <v>3102233.41</v>
      </c>
      <c r="G6" s="15">
        <v>3102233.41</v>
      </c>
      <c r="H6" s="15">
        <f t="shared" ref="H6:H69" si="1">E6-F6</f>
        <v>123084.58000000007</v>
      </c>
    </row>
    <row r="7" spans="1:8" x14ac:dyDescent="0.2">
      <c r="A7" s="48">
        <v>1200</v>
      </c>
      <c r="B7" s="11" t="s">
        <v>77</v>
      </c>
      <c r="C7" s="15">
        <v>0</v>
      </c>
      <c r="D7" s="15">
        <v>60000</v>
      </c>
      <c r="E7" s="15">
        <f t="shared" si="0"/>
        <v>60000</v>
      </c>
      <c r="F7" s="15">
        <v>60000</v>
      </c>
      <c r="G7" s="15">
        <v>60000</v>
      </c>
      <c r="H7" s="15">
        <f t="shared" si="1"/>
        <v>0</v>
      </c>
    </row>
    <row r="8" spans="1:8" x14ac:dyDescent="0.2">
      <c r="A8" s="48">
        <v>1300</v>
      </c>
      <c r="B8" s="11" t="s">
        <v>78</v>
      </c>
      <c r="C8" s="15">
        <v>711806.21</v>
      </c>
      <c r="D8" s="15">
        <v>-4294.3</v>
      </c>
      <c r="E8" s="15">
        <f t="shared" si="0"/>
        <v>707511.90999999992</v>
      </c>
      <c r="F8" s="15">
        <v>655146.34</v>
      </c>
      <c r="G8" s="15">
        <v>655146.34</v>
      </c>
      <c r="H8" s="15">
        <f t="shared" si="1"/>
        <v>52365.569999999949</v>
      </c>
    </row>
    <row r="9" spans="1:8" x14ac:dyDescent="0.2">
      <c r="A9" s="48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8">
        <v>1500</v>
      </c>
      <c r="B10" s="11" t="s">
        <v>79</v>
      </c>
      <c r="C10" s="15">
        <v>2204677</v>
      </c>
      <c r="D10" s="15">
        <v>22441.52</v>
      </c>
      <c r="E10" s="15">
        <f t="shared" si="0"/>
        <v>2227118.52</v>
      </c>
      <c r="F10" s="15">
        <v>2108116.86</v>
      </c>
      <c r="G10" s="15">
        <v>2108116.86</v>
      </c>
      <c r="H10" s="15">
        <f t="shared" si="1"/>
        <v>119001.66000000015</v>
      </c>
    </row>
    <row r="11" spans="1:8" x14ac:dyDescent="0.2">
      <c r="A11" s="48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8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7" t="s">
        <v>68</v>
      </c>
      <c r="B13" s="7"/>
      <c r="C13" s="15">
        <f>SUM(C14:C22)</f>
        <v>873657.27999999991</v>
      </c>
      <c r="D13" s="15">
        <f>SUM(D14:D22)</f>
        <v>13916.680000000022</v>
      </c>
      <c r="E13" s="15">
        <f t="shared" si="0"/>
        <v>887573.96</v>
      </c>
      <c r="F13" s="15">
        <f>SUM(F14:F22)</f>
        <v>887573.96</v>
      </c>
      <c r="G13" s="15">
        <f>SUM(G14:G22)</f>
        <v>887573.96</v>
      </c>
      <c r="H13" s="15">
        <f t="shared" si="1"/>
        <v>0</v>
      </c>
    </row>
    <row r="14" spans="1:8" x14ac:dyDescent="0.2">
      <c r="A14" s="48">
        <v>2100</v>
      </c>
      <c r="B14" s="11" t="s">
        <v>81</v>
      </c>
      <c r="C14" s="15">
        <v>205322.58</v>
      </c>
      <c r="D14" s="15">
        <v>-42539.64</v>
      </c>
      <c r="E14" s="15">
        <f t="shared" si="0"/>
        <v>162782.94</v>
      </c>
      <c r="F14" s="15">
        <v>162782.94</v>
      </c>
      <c r="G14" s="15">
        <v>162782.94</v>
      </c>
      <c r="H14" s="15">
        <f t="shared" si="1"/>
        <v>0</v>
      </c>
    </row>
    <row r="15" spans="1:8" x14ac:dyDescent="0.2">
      <c r="A15" s="48">
        <v>2200</v>
      </c>
      <c r="B15" s="11" t="s">
        <v>82</v>
      </c>
      <c r="C15" s="15">
        <v>7762.5</v>
      </c>
      <c r="D15" s="15">
        <v>5239.17</v>
      </c>
      <c r="E15" s="15">
        <f t="shared" si="0"/>
        <v>13001.67</v>
      </c>
      <c r="F15" s="15">
        <v>13001.67</v>
      </c>
      <c r="G15" s="15">
        <v>13001.67</v>
      </c>
      <c r="H15" s="15">
        <f t="shared" si="1"/>
        <v>0</v>
      </c>
    </row>
    <row r="16" spans="1:8" x14ac:dyDescent="0.2">
      <c r="A16" s="48">
        <v>2300</v>
      </c>
      <c r="B16" s="11" t="s">
        <v>83</v>
      </c>
      <c r="C16" s="15">
        <v>148693.64000000001</v>
      </c>
      <c r="D16" s="15">
        <v>269048.08</v>
      </c>
      <c r="E16" s="15">
        <f t="shared" si="0"/>
        <v>417741.72000000003</v>
      </c>
      <c r="F16" s="15">
        <v>417741.72</v>
      </c>
      <c r="G16" s="15">
        <v>417741.72</v>
      </c>
      <c r="H16" s="15">
        <f t="shared" si="1"/>
        <v>0</v>
      </c>
    </row>
    <row r="17" spans="1:8" x14ac:dyDescent="0.2">
      <c r="A17" s="48">
        <v>2400</v>
      </c>
      <c r="B17" s="11" t="s">
        <v>84</v>
      </c>
      <c r="C17" s="15">
        <v>4305.6000000000004</v>
      </c>
      <c r="D17" s="15">
        <v>-3052.8</v>
      </c>
      <c r="E17" s="15">
        <f t="shared" si="0"/>
        <v>1252.8000000000002</v>
      </c>
      <c r="F17" s="15">
        <v>1252.8</v>
      </c>
      <c r="G17" s="15">
        <v>1252.8</v>
      </c>
      <c r="H17" s="15">
        <f t="shared" si="1"/>
        <v>0</v>
      </c>
    </row>
    <row r="18" spans="1:8" x14ac:dyDescent="0.2">
      <c r="A18" s="48">
        <v>2500</v>
      </c>
      <c r="B18" s="11" t="s">
        <v>85</v>
      </c>
      <c r="C18" s="15">
        <v>4424.1899999999996</v>
      </c>
      <c r="D18" s="15">
        <v>0</v>
      </c>
      <c r="E18" s="15">
        <f t="shared" si="0"/>
        <v>4424.1899999999996</v>
      </c>
      <c r="F18" s="15">
        <v>4424.1899999999996</v>
      </c>
      <c r="G18" s="15">
        <v>4424.1899999999996</v>
      </c>
      <c r="H18" s="15">
        <f t="shared" si="1"/>
        <v>0</v>
      </c>
    </row>
    <row r="19" spans="1:8" x14ac:dyDescent="0.2">
      <c r="A19" s="48">
        <v>2600</v>
      </c>
      <c r="B19" s="11" t="s">
        <v>86</v>
      </c>
      <c r="C19" s="15">
        <v>393117.67</v>
      </c>
      <c r="D19" s="15">
        <v>-193699.63</v>
      </c>
      <c r="E19" s="15">
        <f t="shared" si="0"/>
        <v>199418.03999999998</v>
      </c>
      <c r="F19" s="15">
        <v>199418.04</v>
      </c>
      <c r="G19" s="15">
        <v>199418.04</v>
      </c>
      <c r="H19" s="15">
        <f t="shared" si="1"/>
        <v>0</v>
      </c>
    </row>
    <row r="20" spans="1:8" x14ac:dyDescent="0.2">
      <c r="A20" s="48">
        <v>2700</v>
      </c>
      <c r="B20" s="11" t="s">
        <v>87</v>
      </c>
      <c r="C20" s="15">
        <v>9300</v>
      </c>
      <c r="D20" s="15">
        <v>-4975.5200000000004</v>
      </c>
      <c r="E20" s="15">
        <f t="shared" si="0"/>
        <v>4324.4799999999996</v>
      </c>
      <c r="F20" s="15">
        <v>4324.4799999999996</v>
      </c>
      <c r="G20" s="15">
        <v>4324.4799999999996</v>
      </c>
      <c r="H20" s="15">
        <f t="shared" si="1"/>
        <v>0</v>
      </c>
    </row>
    <row r="21" spans="1:8" x14ac:dyDescent="0.2">
      <c r="A21" s="48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8">
        <v>2900</v>
      </c>
      <c r="B22" s="11" t="s">
        <v>89</v>
      </c>
      <c r="C22" s="15">
        <v>100731.1</v>
      </c>
      <c r="D22" s="15">
        <v>-16102.98</v>
      </c>
      <c r="E22" s="15">
        <f t="shared" si="0"/>
        <v>84628.12000000001</v>
      </c>
      <c r="F22" s="15">
        <v>84628.12</v>
      </c>
      <c r="G22" s="15">
        <v>84628.12</v>
      </c>
      <c r="H22" s="15">
        <f t="shared" si="1"/>
        <v>0</v>
      </c>
    </row>
    <row r="23" spans="1:8" x14ac:dyDescent="0.2">
      <c r="A23" s="47" t="s">
        <v>69</v>
      </c>
      <c r="B23" s="7"/>
      <c r="C23" s="15">
        <f>SUM(C24:C32)</f>
        <v>2395619.17</v>
      </c>
      <c r="D23" s="15">
        <f>SUM(D24:D32)</f>
        <v>-1525435.9000000001</v>
      </c>
      <c r="E23" s="15">
        <f t="shared" si="0"/>
        <v>870183.26999999979</v>
      </c>
      <c r="F23" s="15">
        <f>SUM(F24:F32)</f>
        <v>851707.57000000007</v>
      </c>
      <c r="G23" s="15">
        <f>SUM(G24:G32)</f>
        <v>830931.57000000007</v>
      </c>
      <c r="H23" s="15">
        <f t="shared" si="1"/>
        <v>18475.699999999721</v>
      </c>
    </row>
    <row r="24" spans="1:8" x14ac:dyDescent="0.2">
      <c r="A24" s="48">
        <v>3100</v>
      </c>
      <c r="B24" s="11" t="s">
        <v>90</v>
      </c>
      <c r="C24" s="15">
        <v>119205.65</v>
      </c>
      <c r="D24" s="15">
        <v>14098.32</v>
      </c>
      <c r="E24" s="15">
        <f t="shared" si="0"/>
        <v>133303.97</v>
      </c>
      <c r="F24" s="15">
        <v>133283</v>
      </c>
      <c r="G24" s="15">
        <v>133283</v>
      </c>
      <c r="H24" s="15">
        <f t="shared" si="1"/>
        <v>20.970000000001164</v>
      </c>
    </row>
    <row r="25" spans="1:8" x14ac:dyDescent="0.2">
      <c r="A25" s="48">
        <v>3200</v>
      </c>
      <c r="B25" s="11" t="s">
        <v>91</v>
      </c>
      <c r="C25" s="15">
        <v>48518</v>
      </c>
      <c r="D25" s="15">
        <v>-16618</v>
      </c>
      <c r="E25" s="15">
        <f t="shared" si="0"/>
        <v>31900</v>
      </c>
      <c r="F25" s="15">
        <v>31900</v>
      </c>
      <c r="G25" s="15">
        <v>31900</v>
      </c>
      <c r="H25" s="15">
        <f t="shared" si="1"/>
        <v>0</v>
      </c>
    </row>
    <row r="26" spans="1:8" x14ac:dyDescent="0.2">
      <c r="A26" s="48">
        <v>3300</v>
      </c>
      <c r="B26" s="11" t="s">
        <v>92</v>
      </c>
      <c r="C26" s="15">
        <v>18720</v>
      </c>
      <c r="D26" s="15">
        <v>-11841.2</v>
      </c>
      <c r="E26" s="15">
        <f t="shared" si="0"/>
        <v>6878.7999999999993</v>
      </c>
      <c r="F26" s="15">
        <v>6878.8</v>
      </c>
      <c r="G26" s="15">
        <v>6878.8</v>
      </c>
      <c r="H26" s="15">
        <f t="shared" si="1"/>
        <v>0</v>
      </c>
    </row>
    <row r="27" spans="1:8" x14ac:dyDescent="0.2">
      <c r="A27" s="48">
        <v>3400</v>
      </c>
      <c r="B27" s="11" t="s">
        <v>93</v>
      </c>
      <c r="C27" s="15">
        <v>139904.01999999999</v>
      </c>
      <c r="D27" s="15">
        <v>47470.43</v>
      </c>
      <c r="E27" s="15">
        <f t="shared" si="0"/>
        <v>187374.44999999998</v>
      </c>
      <c r="F27" s="15">
        <v>182647.02</v>
      </c>
      <c r="G27" s="15">
        <v>182647.02</v>
      </c>
      <c r="H27" s="15">
        <f t="shared" si="1"/>
        <v>4727.429999999993</v>
      </c>
    </row>
    <row r="28" spans="1:8" x14ac:dyDescent="0.2">
      <c r="A28" s="48">
        <v>3500</v>
      </c>
      <c r="B28" s="11" t="s">
        <v>94</v>
      </c>
      <c r="C28" s="15">
        <v>311133.77</v>
      </c>
      <c r="D28" s="15">
        <v>-64932.33</v>
      </c>
      <c r="E28" s="15">
        <f t="shared" si="0"/>
        <v>246201.44</v>
      </c>
      <c r="F28" s="15">
        <v>246201.44</v>
      </c>
      <c r="G28" s="15">
        <v>246201.44</v>
      </c>
      <c r="H28" s="15">
        <f t="shared" si="1"/>
        <v>0</v>
      </c>
    </row>
    <row r="29" spans="1:8" x14ac:dyDescent="0.2">
      <c r="A29" s="48">
        <v>3600</v>
      </c>
      <c r="B29" s="11" t="s">
        <v>95</v>
      </c>
      <c r="C29" s="15">
        <v>258750</v>
      </c>
      <c r="D29" s="15">
        <v>-156140</v>
      </c>
      <c r="E29" s="15">
        <f t="shared" si="0"/>
        <v>102610</v>
      </c>
      <c r="F29" s="15">
        <v>102610</v>
      </c>
      <c r="G29" s="15">
        <v>102610</v>
      </c>
      <c r="H29" s="15">
        <f t="shared" si="1"/>
        <v>0</v>
      </c>
    </row>
    <row r="30" spans="1:8" x14ac:dyDescent="0.2">
      <c r="A30" s="48">
        <v>3700</v>
      </c>
      <c r="B30" s="11" t="s">
        <v>96</v>
      </c>
      <c r="C30" s="15">
        <v>11695.5</v>
      </c>
      <c r="D30" s="15">
        <v>-8821.7999999999993</v>
      </c>
      <c r="E30" s="15">
        <f t="shared" si="0"/>
        <v>2873.7000000000007</v>
      </c>
      <c r="F30" s="15">
        <v>2873.7</v>
      </c>
      <c r="G30" s="15">
        <v>2873.7</v>
      </c>
      <c r="H30" s="15">
        <f t="shared" si="1"/>
        <v>0</v>
      </c>
    </row>
    <row r="31" spans="1:8" x14ac:dyDescent="0.2">
      <c r="A31" s="48">
        <v>3800</v>
      </c>
      <c r="B31" s="11" t="s">
        <v>97</v>
      </c>
      <c r="C31" s="15">
        <v>1368840.83</v>
      </c>
      <c r="D31" s="15">
        <v>-1341681.03</v>
      </c>
      <c r="E31" s="15">
        <f t="shared" si="0"/>
        <v>27159.800000000047</v>
      </c>
      <c r="F31" s="15">
        <v>27159.8</v>
      </c>
      <c r="G31" s="15">
        <v>27159.8</v>
      </c>
      <c r="H31" s="15">
        <f t="shared" si="1"/>
        <v>4.7293724492192268E-11</v>
      </c>
    </row>
    <row r="32" spans="1:8" x14ac:dyDescent="0.2">
      <c r="A32" s="48">
        <v>3900</v>
      </c>
      <c r="B32" s="11" t="s">
        <v>19</v>
      </c>
      <c r="C32" s="15">
        <v>118851.4</v>
      </c>
      <c r="D32" s="15">
        <v>13029.71</v>
      </c>
      <c r="E32" s="15">
        <f t="shared" si="0"/>
        <v>131881.10999999999</v>
      </c>
      <c r="F32" s="15">
        <v>118153.81</v>
      </c>
      <c r="G32" s="15">
        <v>97377.81</v>
      </c>
      <c r="H32" s="15">
        <f t="shared" si="1"/>
        <v>13727.299999999988</v>
      </c>
    </row>
    <row r="33" spans="1:8" x14ac:dyDescent="0.2">
      <c r="A33" s="47" t="s">
        <v>70</v>
      </c>
      <c r="B33" s="7"/>
      <c r="C33" s="15">
        <f>SUM(C34:C42)</f>
        <v>1252534.07</v>
      </c>
      <c r="D33" s="15">
        <f>SUM(D34:D42)</f>
        <v>4496138.92</v>
      </c>
      <c r="E33" s="15">
        <f t="shared" si="0"/>
        <v>5748672.9900000002</v>
      </c>
      <c r="F33" s="15">
        <f>SUM(F34:F42)</f>
        <v>5614422.6500000004</v>
      </c>
      <c r="G33" s="15">
        <f>SUM(G34:G42)</f>
        <v>5614422.6500000004</v>
      </c>
      <c r="H33" s="15">
        <f t="shared" si="1"/>
        <v>134250.33999999985</v>
      </c>
    </row>
    <row r="34" spans="1:8" x14ac:dyDescent="0.2">
      <c r="A34" s="48">
        <v>4100</v>
      </c>
      <c r="B34" s="11" t="s">
        <v>98</v>
      </c>
      <c r="C34" s="15">
        <v>133918.1</v>
      </c>
      <c r="D34" s="15">
        <v>-93958.1</v>
      </c>
      <c r="E34" s="15">
        <f t="shared" si="0"/>
        <v>39960</v>
      </c>
      <c r="F34" s="15">
        <v>39960</v>
      </c>
      <c r="G34" s="15">
        <v>39960</v>
      </c>
      <c r="H34" s="15">
        <f t="shared" si="1"/>
        <v>0</v>
      </c>
    </row>
    <row r="35" spans="1:8" x14ac:dyDescent="0.2">
      <c r="A35" s="48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8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8">
        <v>4400</v>
      </c>
      <c r="B37" s="11" t="s">
        <v>101</v>
      </c>
      <c r="C37" s="15">
        <v>1118615.97</v>
      </c>
      <c r="D37" s="15">
        <v>4590097.0199999996</v>
      </c>
      <c r="E37" s="15">
        <f t="shared" si="0"/>
        <v>5708712.9899999993</v>
      </c>
      <c r="F37" s="15">
        <v>5574462.6500000004</v>
      </c>
      <c r="G37" s="15">
        <v>5574462.6500000004</v>
      </c>
      <c r="H37" s="15">
        <f t="shared" si="1"/>
        <v>134250.33999999892</v>
      </c>
    </row>
    <row r="38" spans="1:8" x14ac:dyDescent="0.2">
      <c r="A38" s="48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8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8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8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8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7" t="s">
        <v>71</v>
      </c>
      <c r="B43" s="7"/>
      <c r="C43" s="15">
        <f>SUM(C44:C52)</f>
        <v>15525</v>
      </c>
      <c r="D43" s="15">
        <f>SUM(D44:D52)</f>
        <v>199727.23</v>
      </c>
      <c r="E43" s="15">
        <f t="shared" si="0"/>
        <v>215252.23</v>
      </c>
      <c r="F43" s="15">
        <f>SUM(F44:F52)</f>
        <v>215252.23</v>
      </c>
      <c r="G43" s="15">
        <f>SUM(G44:G52)</f>
        <v>215252.23</v>
      </c>
      <c r="H43" s="15">
        <f t="shared" si="1"/>
        <v>0</v>
      </c>
    </row>
    <row r="44" spans="1:8" x14ac:dyDescent="0.2">
      <c r="A44" s="48">
        <v>5100</v>
      </c>
      <c r="B44" s="11" t="s">
        <v>105</v>
      </c>
      <c r="C44" s="15">
        <v>15525</v>
      </c>
      <c r="D44" s="15">
        <v>-15525</v>
      </c>
      <c r="E44" s="15">
        <f t="shared" si="0"/>
        <v>0</v>
      </c>
      <c r="F44" s="15">
        <v>0</v>
      </c>
      <c r="G44" s="15">
        <v>0</v>
      </c>
      <c r="H44" s="15">
        <f t="shared" si="1"/>
        <v>0</v>
      </c>
    </row>
    <row r="45" spans="1:8" x14ac:dyDescent="0.2">
      <c r="A45" s="48">
        <v>5200</v>
      </c>
      <c r="B45" s="11" t="s">
        <v>106</v>
      </c>
      <c r="C45" s="15">
        <v>0</v>
      </c>
      <c r="D45" s="15">
        <v>6844</v>
      </c>
      <c r="E45" s="15">
        <f t="shared" si="0"/>
        <v>6844</v>
      </c>
      <c r="F45" s="15">
        <v>6844</v>
      </c>
      <c r="G45" s="15">
        <v>6844</v>
      </c>
      <c r="H45" s="15">
        <f t="shared" si="1"/>
        <v>0</v>
      </c>
    </row>
    <row r="46" spans="1:8" x14ac:dyDescent="0.2">
      <c r="A46" s="48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8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8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8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8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8">
        <v>5800</v>
      </c>
      <c r="B51" s="11" t="s">
        <v>112</v>
      </c>
      <c r="C51" s="15">
        <v>0</v>
      </c>
      <c r="D51" s="15">
        <v>208408.23</v>
      </c>
      <c r="E51" s="15">
        <f t="shared" si="0"/>
        <v>208408.23</v>
      </c>
      <c r="F51" s="15">
        <v>208408.23</v>
      </c>
      <c r="G51" s="15">
        <v>208408.23</v>
      </c>
      <c r="H51" s="15">
        <f t="shared" si="1"/>
        <v>0</v>
      </c>
    </row>
    <row r="52" spans="1:8" x14ac:dyDescent="0.2">
      <c r="A52" s="48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7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8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8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8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7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8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8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8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8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8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8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8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7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8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8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8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7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8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8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8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8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8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8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8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10619895.850000001</v>
      </c>
      <c r="D77" s="17">
        <f t="shared" si="4"/>
        <v>3321735.02</v>
      </c>
      <c r="E77" s="17">
        <f t="shared" si="4"/>
        <v>13941630.870000001</v>
      </c>
      <c r="F77" s="17">
        <f t="shared" si="4"/>
        <v>13494453.02</v>
      </c>
      <c r="G77" s="17">
        <f t="shared" si="4"/>
        <v>13473677.02</v>
      </c>
      <c r="H77" s="17">
        <f t="shared" si="4"/>
        <v>447177.85000000009</v>
      </c>
    </row>
    <row r="78" spans="1:8" x14ac:dyDescent="0.2">
      <c r="A78" s="1" t="s">
        <v>141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3622047244094491" right="0.23622047244094491" top="0.74803149606299213" bottom="0.74803149606299213" header="0.31496062992125984" footer="0.31496062992125984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view="pageBreakPreview" zoomScaleNormal="100" zoomScaleSheetLayoutView="100" workbookViewId="0">
      <selection activeCell="A17" sqref="A17:XFD2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1" t="s">
        <v>135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60</v>
      </c>
      <c r="B2" s="57"/>
      <c r="C2" s="51" t="s">
        <v>66</v>
      </c>
      <c r="D2" s="52"/>
      <c r="E2" s="52"/>
      <c r="F2" s="52"/>
      <c r="G2" s="53"/>
      <c r="H2" s="54" t="s">
        <v>65</v>
      </c>
    </row>
    <row r="3" spans="1:8" ht="24.95" customHeight="1" x14ac:dyDescent="0.2">
      <c r="A3" s="58"/>
      <c r="B3" s="59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49">
        <v>10604370.85</v>
      </c>
      <c r="D6" s="49">
        <v>3122007.79</v>
      </c>
      <c r="E6" s="49">
        <f>C6+D6</f>
        <v>13726378.640000001</v>
      </c>
      <c r="F6" s="49">
        <v>13279200.789999999</v>
      </c>
      <c r="G6" s="49">
        <v>13258424.789999999</v>
      </c>
      <c r="H6" s="49">
        <f>E6-F6</f>
        <v>447177.85000000149</v>
      </c>
    </row>
    <row r="7" spans="1:8" x14ac:dyDescent="0.2">
      <c r="A7" s="5"/>
      <c r="B7" s="18"/>
      <c r="C7" s="49"/>
      <c r="D7" s="49"/>
      <c r="E7" s="49"/>
      <c r="F7" s="49"/>
      <c r="G7" s="49"/>
      <c r="H7" s="49"/>
    </row>
    <row r="8" spans="1:8" x14ac:dyDescent="0.2">
      <c r="A8" s="5"/>
      <c r="B8" s="18" t="s">
        <v>1</v>
      </c>
      <c r="C8" s="49">
        <v>15525</v>
      </c>
      <c r="D8" s="49">
        <v>199727.23</v>
      </c>
      <c r="E8" s="49">
        <f>C8+D8</f>
        <v>215252.23</v>
      </c>
      <c r="F8" s="49">
        <v>215252.23</v>
      </c>
      <c r="G8" s="49">
        <v>215252.23</v>
      </c>
      <c r="H8" s="49">
        <f>E8-F8</f>
        <v>0</v>
      </c>
    </row>
    <row r="9" spans="1:8" x14ac:dyDescent="0.2">
      <c r="A9" s="5"/>
      <c r="B9" s="18"/>
      <c r="C9" s="49"/>
      <c r="D9" s="49"/>
      <c r="E9" s="49"/>
      <c r="F9" s="49"/>
      <c r="G9" s="49"/>
      <c r="H9" s="49"/>
    </row>
    <row r="10" spans="1:8" x14ac:dyDescent="0.2">
      <c r="A10" s="5"/>
      <c r="B10" s="18" t="s">
        <v>2</v>
      </c>
      <c r="C10" s="49">
        <v>0</v>
      </c>
      <c r="D10" s="49">
        <v>0</v>
      </c>
      <c r="E10" s="49">
        <f>C10+D10</f>
        <v>0</v>
      </c>
      <c r="F10" s="49">
        <v>0</v>
      </c>
      <c r="G10" s="49">
        <v>0</v>
      </c>
      <c r="H10" s="49">
        <f>E10-F10</f>
        <v>0</v>
      </c>
    </row>
    <row r="11" spans="1:8" x14ac:dyDescent="0.2">
      <c r="A11" s="5"/>
      <c r="B11" s="18"/>
      <c r="C11" s="49"/>
      <c r="D11" s="49"/>
      <c r="E11" s="49"/>
      <c r="F11" s="49"/>
      <c r="G11" s="49"/>
      <c r="H11" s="49"/>
    </row>
    <row r="12" spans="1:8" x14ac:dyDescent="0.2">
      <c r="A12" s="5"/>
      <c r="B12" s="18" t="s">
        <v>41</v>
      </c>
      <c r="C12" s="49">
        <v>0</v>
      </c>
      <c r="D12" s="49">
        <v>0</v>
      </c>
      <c r="E12" s="49">
        <f>C12+D12</f>
        <v>0</v>
      </c>
      <c r="F12" s="49">
        <v>0</v>
      </c>
      <c r="G12" s="49">
        <v>0</v>
      </c>
      <c r="H12" s="49">
        <f>E12-F12</f>
        <v>0</v>
      </c>
    </row>
    <row r="13" spans="1:8" x14ac:dyDescent="0.2">
      <c r="A13" s="5"/>
      <c r="B13" s="18"/>
      <c r="C13" s="49"/>
      <c r="D13" s="49"/>
      <c r="E13" s="49"/>
      <c r="F13" s="49"/>
      <c r="G13" s="49"/>
      <c r="H13" s="49"/>
    </row>
    <row r="14" spans="1:8" x14ac:dyDescent="0.2">
      <c r="A14" s="5"/>
      <c r="B14" s="18" t="s">
        <v>38</v>
      </c>
      <c r="C14" s="49">
        <v>0</v>
      </c>
      <c r="D14" s="49">
        <v>0</v>
      </c>
      <c r="E14" s="49">
        <f>C14+D14</f>
        <v>0</v>
      </c>
      <c r="F14" s="49">
        <v>0</v>
      </c>
      <c r="G14" s="49">
        <v>0</v>
      </c>
      <c r="H14" s="49">
        <f>E14-F14</f>
        <v>0</v>
      </c>
    </row>
    <row r="15" spans="1:8" x14ac:dyDescent="0.2">
      <c r="A15" s="6"/>
      <c r="B15" s="19"/>
      <c r="C15" s="50"/>
      <c r="D15" s="50"/>
      <c r="E15" s="50"/>
      <c r="F15" s="50"/>
      <c r="G15" s="50"/>
      <c r="H15" s="50"/>
    </row>
    <row r="16" spans="1:8" x14ac:dyDescent="0.2">
      <c r="A16" s="20"/>
      <c r="B16" s="13" t="s">
        <v>59</v>
      </c>
      <c r="C16" s="17">
        <f>SUM(C6+C8+C10+C12+C14)</f>
        <v>10619895.85</v>
      </c>
      <c r="D16" s="17">
        <f>SUM(D6+D8+D10+D12+D14)</f>
        <v>3321735.02</v>
      </c>
      <c r="E16" s="17">
        <f>SUM(E6+E8+E10+E12+E14)</f>
        <v>13941630.870000001</v>
      </c>
      <c r="F16" s="17">
        <f t="shared" ref="F16:H16" si="0">SUM(F6+F8+F10+F12+F14)</f>
        <v>13494453.02</v>
      </c>
      <c r="G16" s="17">
        <f t="shared" si="0"/>
        <v>13473677.02</v>
      </c>
      <c r="H16" s="17">
        <f t="shared" si="0"/>
        <v>447177.85000000149</v>
      </c>
    </row>
    <row r="17" spans="1:1" x14ac:dyDescent="0.2">
      <c r="A17" s="1" t="s">
        <v>141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view="pageBreakPreview" topLeftCell="A41" zoomScale="80" zoomScaleNormal="100" zoomScaleSheetLayoutView="80" workbookViewId="0">
      <selection activeCell="A53" sqref="A53:XFD64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1" t="s">
        <v>137</v>
      </c>
      <c r="B1" s="52"/>
      <c r="C1" s="52"/>
      <c r="D1" s="52"/>
      <c r="E1" s="52"/>
      <c r="F1" s="52"/>
      <c r="G1" s="52"/>
      <c r="H1" s="53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6" t="s">
        <v>60</v>
      </c>
      <c r="B3" s="57"/>
      <c r="C3" s="51" t="s">
        <v>66</v>
      </c>
      <c r="D3" s="52"/>
      <c r="E3" s="52"/>
      <c r="F3" s="52"/>
      <c r="G3" s="53"/>
      <c r="H3" s="54" t="s">
        <v>65</v>
      </c>
    </row>
    <row r="4" spans="1:8" ht="24.95" customHeight="1" x14ac:dyDescent="0.2">
      <c r="A4" s="58"/>
      <c r="B4" s="59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5"/>
    </row>
    <row r="5" spans="1:8" x14ac:dyDescent="0.2">
      <c r="A5" s="60"/>
      <c r="B5" s="61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10619895.85</v>
      </c>
      <c r="D7" s="15">
        <v>3321735.02</v>
      </c>
      <c r="E7" s="15">
        <f>C7+D7</f>
        <v>13941630.869999999</v>
      </c>
      <c r="F7" s="15">
        <v>13494453.02</v>
      </c>
      <c r="G7" s="15">
        <v>13473677.02</v>
      </c>
      <c r="H7" s="15">
        <f>E7-F7</f>
        <v>447177.84999999963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6" t="s">
        <v>59</v>
      </c>
      <c r="C16" s="23">
        <f t="shared" ref="C16:H16" si="2">SUM(C7:C15)</f>
        <v>10619895.85</v>
      </c>
      <c r="D16" s="23">
        <f t="shared" si="2"/>
        <v>3321735.02</v>
      </c>
      <c r="E16" s="23">
        <f t="shared" si="2"/>
        <v>13941630.869999999</v>
      </c>
      <c r="F16" s="23">
        <f t="shared" si="2"/>
        <v>13494453.02</v>
      </c>
      <c r="G16" s="23">
        <f t="shared" si="2"/>
        <v>13473677.02</v>
      </c>
      <c r="H16" s="23">
        <f t="shared" si="2"/>
        <v>447177.84999999963</v>
      </c>
    </row>
    <row r="19" spans="1:8" ht="45" customHeight="1" x14ac:dyDescent="0.2">
      <c r="A19" s="51" t="s">
        <v>138</v>
      </c>
      <c r="B19" s="52"/>
      <c r="C19" s="52"/>
      <c r="D19" s="52"/>
      <c r="E19" s="52"/>
      <c r="F19" s="52"/>
      <c r="G19" s="52"/>
      <c r="H19" s="53"/>
    </row>
    <row r="21" spans="1:8" x14ac:dyDescent="0.2">
      <c r="A21" s="56" t="s">
        <v>60</v>
      </c>
      <c r="B21" s="57"/>
      <c r="C21" s="51" t="s">
        <v>66</v>
      </c>
      <c r="D21" s="52"/>
      <c r="E21" s="52"/>
      <c r="F21" s="52"/>
      <c r="G21" s="53"/>
      <c r="H21" s="54" t="s">
        <v>65</v>
      </c>
    </row>
    <row r="22" spans="1:8" ht="22.5" x14ac:dyDescent="0.2">
      <c r="A22" s="58"/>
      <c r="B22" s="59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5"/>
    </row>
    <row r="23" spans="1:8" x14ac:dyDescent="0.2">
      <c r="A23" s="60"/>
      <c r="B23" s="61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6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1" t="s">
        <v>139</v>
      </c>
      <c r="B33" s="52"/>
      <c r="C33" s="52"/>
      <c r="D33" s="52"/>
      <c r="E33" s="52"/>
      <c r="F33" s="52"/>
      <c r="G33" s="52"/>
      <c r="H33" s="53"/>
    </row>
    <row r="34" spans="1:8" x14ac:dyDescent="0.2">
      <c r="A34" s="56" t="s">
        <v>60</v>
      </c>
      <c r="B34" s="57"/>
      <c r="C34" s="51" t="s">
        <v>66</v>
      </c>
      <c r="D34" s="52"/>
      <c r="E34" s="52"/>
      <c r="F34" s="52"/>
      <c r="G34" s="53"/>
      <c r="H34" s="54" t="s">
        <v>65</v>
      </c>
    </row>
    <row r="35" spans="1:8" ht="22.5" x14ac:dyDescent="0.2">
      <c r="A35" s="58"/>
      <c r="B35" s="59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5"/>
    </row>
    <row r="36" spans="1:8" x14ac:dyDescent="0.2">
      <c r="A36" s="60"/>
      <c r="B36" s="61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6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3" spans="1:8" x14ac:dyDescent="0.2">
      <c r="A53" s="1" t="s">
        <v>141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view="pageBreakPreview" topLeftCell="A19" zoomScale="90" zoomScaleNormal="100" zoomScaleSheetLayoutView="90" workbookViewId="0">
      <selection activeCell="L54" sqref="L5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1" t="s">
        <v>140</v>
      </c>
      <c r="B1" s="52"/>
      <c r="C1" s="52"/>
      <c r="D1" s="52"/>
      <c r="E1" s="52"/>
      <c r="F1" s="52"/>
      <c r="G1" s="52"/>
      <c r="H1" s="53"/>
    </row>
    <row r="2" spans="1:8" x14ac:dyDescent="0.2">
      <c r="A2" s="56" t="s">
        <v>60</v>
      </c>
      <c r="B2" s="57"/>
      <c r="C2" s="51" t="s">
        <v>66</v>
      </c>
      <c r="D2" s="52"/>
      <c r="E2" s="52"/>
      <c r="F2" s="52"/>
      <c r="G2" s="53"/>
      <c r="H2" s="54" t="s">
        <v>65</v>
      </c>
    </row>
    <row r="3" spans="1:8" ht="24.95" customHeight="1" x14ac:dyDescent="0.2">
      <c r="A3" s="58"/>
      <c r="B3" s="59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5"/>
    </row>
    <row r="4" spans="1:8" x14ac:dyDescent="0.2">
      <c r="A4" s="60"/>
      <c r="B4" s="61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3"/>
      <c r="B5" s="44"/>
      <c r="C5" s="14"/>
      <c r="D5" s="14"/>
      <c r="E5" s="14"/>
      <c r="F5" s="14"/>
      <c r="G5" s="14"/>
      <c r="H5" s="14"/>
    </row>
    <row r="6" spans="1:8" x14ac:dyDescent="0.2">
      <c r="A6" s="40" t="s">
        <v>16</v>
      </c>
      <c r="B6" s="38"/>
      <c r="C6" s="15">
        <f t="shared" ref="C6:H6" si="0">SUM(C7:C14)</f>
        <v>7233151.04</v>
      </c>
      <c r="D6" s="15">
        <f t="shared" si="0"/>
        <v>3148009.63</v>
      </c>
      <c r="E6" s="15">
        <f t="shared" si="0"/>
        <v>10381160.67</v>
      </c>
      <c r="F6" s="15">
        <f t="shared" si="0"/>
        <v>10202659.67</v>
      </c>
      <c r="G6" s="15">
        <f t="shared" si="0"/>
        <v>10181883.67</v>
      </c>
      <c r="H6" s="15">
        <f t="shared" si="0"/>
        <v>178501.0000000007</v>
      </c>
    </row>
    <row r="7" spans="1:8" x14ac:dyDescent="0.2">
      <c r="A7" s="37"/>
      <c r="B7" s="41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7"/>
      <c r="B8" s="41" t="s">
        <v>17</v>
      </c>
      <c r="C8" s="15">
        <v>1018672.45</v>
      </c>
      <c r="D8" s="15">
        <v>-9801.17</v>
      </c>
      <c r="E8" s="15">
        <f t="shared" ref="E8:E14" si="1">C8+D8</f>
        <v>1008871.2799999999</v>
      </c>
      <c r="F8" s="15">
        <v>998057.33</v>
      </c>
      <c r="G8" s="15">
        <v>998057.33</v>
      </c>
      <c r="H8" s="15">
        <f t="shared" ref="H8:H14" si="2">E8-F8</f>
        <v>10813.949999999953</v>
      </c>
    </row>
    <row r="9" spans="1:8" x14ac:dyDescent="0.2">
      <c r="A9" s="37"/>
      <c r="B9" s="41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7"/>
      <c r="B10" s="41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7"/>
      <c r="B11" s="41" t="s">
        <v>23</v>
      </c>
      <c r="C11" s="15">
        <v>6214478.5899999999</v>
      </c>
      <c r="D11" s="15">
        <v>3157810.8</v>
      </c>
      <c r="E11" s="15">
        <f t="shared" si="1"/>
        <v>9372289.3900000006</v>
      </c>
      <c r="F11" s="15">
        <v>9204602.3399999999</v>
      </c>
      <c r="G11" s="15">
        <v>9183826.3399999999</v>
      </c>
      <c r="H11" s="15">
        <f t="shared" si="2"/>
        <v>167687.05000000075</v>
      </c>
    </row>
    <row r="12" spans="1:8" x14ac:dyDescent="0.2">
      <c r="A12" s="37"/>
      <c r="B12" s="41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7"/>
      <c r="B13" s="41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7"/>
      <c r="B14" s="41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39"/>
      <c r="B15" s="41"/>
      <c r="C15" s="15"/>
      <c r="D15" s="15"/>
      <c r="E15" s="15"/>
      <c r="F15" s="15"/>
      <c r="G15" s="15"/>
      <c r="H15" s="15"/>
    </row>
    <row r="16" spans="1:8" x14ac:dyDescent="0.2">
      <c r="A16" s="40" t="s">
        <v>20</v>
      </c>
      <c r="B16" s="42"/>
      <c r="C16" s="15">
        <f t="shared" ref="C16:H16" si="3">SUM(C17:C23)</f>
        <v>3386744.81</v>
      </c>
      <c r="D16" s="15">
        <f t="shared" si="3"/>
        <v>173725.39</v>
      </c>
      <c r="E16" s="15">
        <f t="shared" si="3"/>
        <v>3560470.2</v>
      </c>
      <c r="F16" s="15">
        <f t="shared" si="3"/>
        <v>3291793.3499999996</v>
      </c>
      <c r="G16" s="15">
        <f t="shared" si="3"/>
        <v>3291793.3499999996</v>
      </c>
      <c r="H16" s="15">
        <f t="shared" si="3"/>
        <v>268676.85000000021</v>
      </c>
    </row>
    <row r="17" spans="1:8" x14ac:dyDescent="0.2">
      <c r="A17" s="37"/>
      <c r="B17" s="41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7"/>
      <c r="B18" s="41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7"/>
      <c r="B19" s="41" t="s">
        <v>21</v>
      </c>
      <c r="C19" s="15">
        <v>314768.44</v>
      </c>
      <c r="D19" s="15">
        <v>258254.65</v>
      </c>
      <c r="E19" s="15">
        <f t="shared" si="5"/>
        <v>573023.09</v>
      </c>
      <c r="F19" s="15">
        <v>568449.86</v>
      </c>
      <c r="G19" s="15">
        <v>568449.86</v>
      </c>
      <c r="H19" s="15">
        <f t="shared" si="4"/>
        <v>4573.2299999999814</v>
      </c>
    </row>
    <row r="20" spans="1:8" x14ac:dyDescent="0.2">
      <c r="A20" s="37"/>
      <c r="B20" s="41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7"/>
      <c r="B21" s="41" t="s">
        <v>47</v>
      </c>
      <c r="C21" s="15">
        <v>434657.68</v>
      </c>
      <c r="D21" s="15">
        <v>56959.85</v>
      </c>
      <c r="E21" s="15">
        <f t="shared" si="5"/>
        <v>491617.52999999997</v>
      </c>
      <c r="F21" s="15">
        <v>490187.46</v>
      </c>
      <c r="G21" s="15">
        <v>490187.46</v>
      </c>
      <c r="H21" s="15">
        <f t="shared" si="4"/>
        <v>1430.0699999999488</v>
      </c>
    </row>
    <row r="22" spans="1:8" x14ac:dyDescent="0.2">
      <c r="A22" s="37"/>
      <c r="B22" s="41" t="s">
        <v>48</v>
      </c>
      <c r="C22" s="15">
        <v>2637318.69</v>
      </c>
      <c r="D22" s="15">
        <v>-141489.10999999999</v>
      </c>
      <c r="E22" s="15">
        <f t="shared" si="5"/>
        <v>2495829.58</v>
      </c>
      <c r="F22" s="15">
        <v>2233156.0299999998</v>
      </c>
      <c r="G22" s="15">
        <v>2233156.0299999998</v>
      </c>
      <c r="H22" s="15">
        <f t="shared" si="4"/>
        <v>262673.55000000028</v>
      </c>
    </row>
    <row r="23" spans="1:8" x14ac:dyDescent="0.2">
      <c r="A23" s="37"/>
      <c r="B23" s="41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39"/>
      <c r="B24" s="41"/>
      <c r="C24" s="15"/>
      <c r="D24" s="15"/>
      <c r="E24" s="15"/>
      <c r="F24" s="15"/>
      <c r="G24" s="15"/>
      <c r="H24" s="15"/>
    </row>
    <row r="25" spans="1:8" x14ac:dyDescent="0.2">
      <c r="A25" s="40" t="s">
        <v>49</v>
      </c>
      <c r="B25" s="42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7"/>
      <c r="B26" s="41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7"/>
      <c r="B27" s="41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7"/>
      <c r="B28" s="41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7"/>
      <c r="B29" s="41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7"/>
      <c r="B30" s="41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7"/>
      <c r="B31" s="41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7"/>
      <c r="B32" s="41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7"/>
      <c r="B33" s="41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7"/>
      <c r="B34" s="41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39"/>
      <c r="B35" s="41"/>
      <c r="C35" s="15"/>
      <c r="D35" s="15"/>
      <c r="E35" s="15"/>
      <c r="F35" s="15"/>
      <c r="G35" s="15"/>
      <c r="H35" s="15"/>
    </row>
    <row r="36" spans="1:8" x14ac:dyDescent="0.2">
      <c r="A36" s="40" t="s">
        <v>32</v>
      </c>
      <c r="B36" s="42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7"/>
      <c r="B37" s="41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7"/>
      <c r="B38" s="41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7"/>
      <c r="B39" s="41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7"/>
      <c r="B40" s="41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39"/>
      <c r="B41" s="41"/>
      <c r="C41" s="15"/>
      <c r="D41" s="15"/>
      <c r="E41" s="15"/>
      <c r="F41" s="15"/>
      <c r="G41" s="15"/>
      <c r="H41" s="15"/>
    </row>
    <row r="42" spans="1:8" x14ac:dyDescent="0.2">
      <c r="A42" s="45"/>
      <c r="B42" s="46" t="s">
        <v>59</v>
      </c>
      <c r="C42" s="23">
        <f t="shared" ref="C42:H42" si="12">SUM(C36+C25+C16+C6)</f>
        <v>10619895.85</v>
      </c>
      <c r="D42" s="23">
        <f t="shared" si="12"/>
        <v>3321735.02</v>
      </c>
      <c r="E42" s="23">
        <f t="shared" si="12"/>
        <v>13941630.870000001</v>
      </c>
      <c r="F42" s="23">
        <f t="shared" si="12"/>
        <v>13494453.02</v>
      </c>
      <c r="G42" s="23">
        <f t="shared" si="12"/>
        <v>13473677.02</v>
      </c>
      <c r="H42" s="23">
        <f t="shared" si="12"/>
        <v>447177.85000000091</v>
      </c>
    </row>
    <row r="43" spans="1:8" s="1" customFormat="1" x14ac:dyDescent="0.2">
      <c r="A43" s="1" t="s">
        <v>141</v>
      </c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3622047244094491" right="0.23622047244094491" top="0.74803149606299213" bottom="0.74803149606299213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lastPrinted>2021-02-03T22:47:15Z</cp:lastPrinted>
  <dcterms:created xsi:type="dcterms:W3CDTF">2014-02-10T03:37:14Z</dcterms:created>
  <dcterms:modified xsi:type="dcterms:W3CDTF">2021-02-03T22:47:52Z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