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EAI!$A$1:$H$59</definedName>
  </definedNames>
  <calcPr calcId="162913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H39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16" i="4" s="1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<sst xmlns="http://schemas.openxmlformats.org/spreadsheetml/2006/main" count="99" uniqueCount="51">
  <si>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</si>
  <si>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</si>
  <si>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</si>
  <si>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</si>
  <si>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</si>
  <si>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</si>
  <si>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</si>
  <si>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</si>
  <si>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</si>
  <si>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</si>
  <si>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</si>
  <si>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</si>
  <si>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</si>
  <si>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</si>
  <si>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</si>
  <si>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</si>
  <si>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</si>
  <si>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</si>
  <si>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</si>
  <si>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</si>
  <si>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</si>
  <si>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</si>
  <si>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</si>
  <si>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</si>
  <si>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</si>
  <si>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</si>
  <si>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</si>
  <si>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</si>
  <si>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</si>
  <si>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</si>
  <si>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</si>
  <si>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</si>
  <si>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</si>
  <si>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</si>
  <si>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</si>
  <si>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</si>
  <si>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</si>
  <si>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</si>
  <si>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</si>
  <si>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</si>
  <si>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</si>
  <si>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</si>
  <si>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</si>
  <si>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</si>
  <si>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</si>
  <si>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</si>
  <si>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</si>
  <si>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</si>
  <si>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</si>
  <si>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Cortázar, Gto.
Estado Analítico de Ingresos
Del 1 de Enero AL 31 DE DICIEMBRE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</si>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</sst>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54">
    <cellStyle name="=C:\WINNT\SYSTEM32\COMMAND.COM" xfId="1"/>
    <cellStyle name="Euro" xfId="2"/>
    <cellStyle name="Millares 2" xfId="3"/>
    <cellStyle name="Millares 2 2" xfId="4"/>
    <cellStyle name="Millares 2 2 2" xfId="46"/>
    <cellStyle name="Millares 2 2 3" xfId="37"/>
    <cellStyle name="Millares 2 2 4" xfId="28"/>
    <cellStyle name="Millares 2 2 5" xfId="19"/>
    <cellStyle name="Millares 2 3" xfId="5"/>
    <cellStyle name="Millares 2 3 2" xfId="47"/>
    <cellStyle name="Millares 2 3 3" xfId="38"/>
    <cellStyle name="Millares 2 3 4" xfId="29"/>
    <cellStyle name="Millares 2 3 5" xfId="20"/>
    <cellStyle name="Millares 2 4" xfId="45"/>
    <cellStyle name="Millares 2 5" xfId="36"/>
    <cellStyle name="Millares 2 6" xfId="27"/>
    <cellStyle name="Millares 2 7" xfId="18"/>
    <cellStyle name="Millares 3" xfId="6"/>
    <cellStyle name="Millares 3 2" xfId="48"/>
    <cellStyle name="Millares 3 3" xfId="39"/>
    <cellStyle name="Millares 3 4" xfId="30"/>
    <cellStyle name="Millares 3 5" xfId="21"/>
    <cellStyle name="Moneda 2" xfId="7"/>
    <cellStyle name="Moneda 2 2" xfId="49"/>
    <cellStyle name="Moneda 2 3" xfId="40"/>
    <cellStyle name="Moneda 2 4" xfId="31"/>
    <cellStyle name="Moneda 2 5" xfId="22"/>
    <cellStyle name="Normal" xfId="0" builtinId="0"/>
    <cellStyle name="Normal 2" xfId="8"/>
    <cellStyle name="Normal 2 2" xfId="9"/>
    <cellStyle name="Normal 2 3" xfId="50"/>
    <cellStyle name="Normal 2 4" xfId="41"/>
    <cellStyle name="Normal 2 5" xfId="32"/>
    <cellStyle name="Normal 2 6" xfId="23"/>
    <cellStyle name="Normal 3" xfId="10"/>
    <cellStyle name="Normal 3 2" xfId="51"/>
    <cellStyle name="Normal 3 3" xfId="42"/>
    <cellStyle name="Normal 3 4" xfId="33"/>
    <cellStyle name="Normal 3 5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3"/>
    <cellStyle name="Normal 6 2 3" xfId="44"/>
    <cellStyle name="Normal 6 2 4" xfId="35"/>
    <cellStyle name="Normal 6 2 5" xfId="26"/>
    <cellStyle name="Normal 6 3" xfId="52"/>
    <cellStyle name="Normal 6 4" xfId="43"/>
    <cellStyle name="Normal 6 5" xfId="34"/>
    <cellStyle name="Normal 6 6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824204</xdr:colOff>
      <xdr:row>54</xdr:row>
      <xdr:rowOff>87086</xdr:rowOff>
    </xdr:from>
    <xdr:to>
      <xdr:col>2</xdr:col>
      <xdr:colOff>362938</xdr:colOff>
      <xdr:row>58</xdr:row>
      <xdr:rowOff>115787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931117" y="10059178"/>
          <a:ext cx="3115469" cy="611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698630</xdr:colOff>
      <xdr:row>54</xdr:row>
      <xdr:rowOff>87086</xdr:rowOff>
    </xdr:from>
    <xdr:to>
      <xdr:col>7</xdr:col>
      <xdr:colOff>624721</xdr:colOff>
      <xdr:row>58</xdr:row>
      <xdr:rowOff>106262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539982" y="10059178"/>
          <a:ext cx="3046015" cy="602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view="pageBreakPreview" zoomScale="98" zoomScaleNormal="100" zoomScaleSheetLayoutView="98" workbookViewId="0">
      <selection activeCell="L68" sqref="L68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948275.18</v>
      </c>
      <c r="D11" s="22">
        <v>251034.95</v>
      </c>
      <c r="E11" s="22">
        <f t="shared" si="2"/>
        <v>1199310.1300000001</v>
      </c>
      <c r="F11" s="22">
        <v>1199310.1299999999</v>
      </c>
      <c r="G11" s="22">
        <v>1199310.1299999999</v>
      </c>
      <c r="H11" s="22">
        <f t="shared" si="3"/>
        <v>251034.94999999984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10545799.300000001</v>
      </c>
      <c r="D13" s="22">
        <v>2364999.9</v>
      </c>
      <c r="E13" s="22">
        <f t="shared" si="2"/>
        <v>12910799.200000001</v>
      </c>
      <c r="F13" s="22">
        <v>12910799.199999999</v>
      </c>
      <c r="G13" s="22">
        <v>12910799.199999999</v>
      </c>
      <c r="H13" s="22">
        <f t="shared" si="3"/>
        <v>2364999.8999999985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1424467.09</v>
      </c>
      <c r="E14" s="22">
        <f t="shared" ref="E14" si="4">C14+D14</f>
        <v>1424467.09</v>
      </c>
      <c r="F14" s="22">
        <v>1424467.09</v>
      </c>
      <c r="G14" s="22">
        <v>1424467.09</v>
      </c>
      <c r="H14" s="22">
        <f t="shared" ref="H14" si="5">G14-C14</f>
        <v>1424467.09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11494074.48</v>
      </c>
      <c r="D16" s="23">
        <f t="shared" ref="D16:H16" si="6">SUM(D5:D14)</f>
        <v>4040501.9400000004</v>
      </c>
      <c r="E16" s="23">
        <f t="shared" si="6"/>
        <v>15534576.420000002</v>
      </c>
      <c r="F16" s="23">
        <f t="shared" si="6"/>
        <v>15534576.419999998</v>
      </c>
      <c r="G16" s="11">
        <f t="shared" si="6"/>
        <v>15534576.419999998</v>
      </c>
      <c r="H16" s="12">
        <f t="shared" si="6"/>
        <v>4040501.9399999985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11494074.48</v>
      </c>
      <c r="D31" s="26">
        <f t="shared" si="14"/>
        <v>2616034.85</v>
      </c>
      <c r="E31" s="26">
        <f t="shared" si="14"/>
        <v>14110109.330000002</v>
      </c>
      <c r="F31" s="26">
        <f t="shared" si="14"/>
        <v>14110109.329999998</v>
      </c>
      <c r="G31" s="26">
        <f t="shared" si="14"/>
        <v>14110109.329999998</v>
      </c>
      <c r="H31" s="26">
        <f t="shared" si="14"/>
        <v>2616034.8499999982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948275.18</v>
      </c>
      <c r="D34" s="25">
        <v>251034.95</v>
      </c>
      <c r="E34" s="25">
        <f>C34+D34</f>
        <v>1199310.1300000001</v>
      </c>
      <c r="F34" s="25">
        <v>1199310.1299999999</v>
      </c>
      <c r="G34" s="25">
        <v>1199310.1299999999</v>
      </c>
      <c r="H34" s="25">
        <f t="shared" si="15"/>
        <v>251034.94999999984</v>
      </c>
      <c r="I34" s="45" t="s">
        <v>42</v>
      </c>
    </row>
    <row r="35" spans="1:9" ht="22.5" x14ac:dyDescent="0.2">
      <c r="A35" s="16"/>
      <c r="B35" s="17" t="s">
        <v>26</v>
      </c>
      <c r="C35" s="25">
        <v>10545799.300000001</v>
      </c>
      <c r="D35" s="25">
        <v>2364999.9</v>
      </c>
      <c r="E35" s="25">
        <f>C35+D35</f>
        <v>12910799.200000001</v>
      </c>
      <c r="F35" s="25">
        <v>12910799.199999999</v>
      </c>
      <c r="G35" s="25">
        <v>12910799.199999999</v>
      </c>
      <c r="H35" s="25">
        <f t="shared" ref="H35" si="16">G35-C35</f>
        <v>2364999.8999999985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1424467.09</v>
      </c>
      <c r="E37" s="26">
        <f t="shared" si="17"/>
        <v>1424467.09</v>
      </c>
      <c r="F37" s="26">
        <f t="shared" si="17"/>
        <v>1424467.09</v>
      </c>
      <c r="G37" s="26">
        <f t="shared" si="17"/>
        <v>1424467.09</v>
      </c>
      <c r="H37" s="26">
        <f t="shared" si="17"/>
        <v>1424467.09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1424467.09</v>
      </c>
      <c r="E38" s="25">
        <f>C38+D38</f>
        <v>1424467.09</v>
      </c>
      <c r="F38" s="25">
        <v>1424467.09</v>
      </c>
      <c r="G38" s="25">
        <v>1424467.09</v>
      </c>
      <c r="H38" s="25">
        <f>G38-C38</f>
        <v>1424467.09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11494074.48</v>
      </c>
      <c r="D39" s="23">
        <f t="shared" ref="D39:H39" si="18">SUM(D37+D31+D21)</f>
        <v>4040501.9400000004</v>
      </c>
      <c r="E39" s="23">
        <f t="shared" si="18"/>
        <v>15534576.420000002</v>
      </c>
      <c r="F39" s="23">
        <f t="shared" si="18"/>
        <v>15534576.419999998</v>
      </c>
      <c r="G39" s="23">
        <f t="shared" si="18"/>
        <v>15534576.419999998</v>
      </c>
      <c r="H39" s="12">
        <f t="shared" si="18"/>
        <v>4040501.9399999985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6" spans="1:9" x14ac:dyDescent="0.2">
      <c r="A46" s="2" t="s">
        <v>50</v>
      </c>
    </row>
    <row r="51" ht="186.75" customHeight="1" x14ac:dyDescent="0.2"/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paperSize="9" scale="72" orientation="portrait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2023-01-25T18:03:28Z</cp:lastPrinted>
  <dcterms:created xsi:type="dcterms:W3CDTF">2012-12-11T20:48:19Z</dcterms:created>
  <dcterms:modified xsi:type="dcterms:W3CDTF">2023-01-25T18:06:07Z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