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F CORTAZA\ALE COMPU\CUENTA PUBLICA\2023\4°\DATO ABIERTO\"/>
    </mc:Choice>
  </mc:AlternateContent>
  <bookViews>
    <workbookView xWindow="0" yWindow="0" windowWidth="28800" windowHeight="1221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23" i="8"/>
  <c r="D23" i="8"/>
  <c r="E23" i="8"/>
  <c r="F23" i="8"/>
  <c r="G23" i="8"/>
  <c r="B23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E79" i="2" l="1"/>
  <c r="E81" i="2" s="1"/>
  <c r="C9" i="9"/>
  <c r="E33" i="8"/>
  <c r="F33" i="8"/>
  <c r="C9" i="7"/>
  <c r="F79" i="2"/>
  <c r="F47" i="2"/>
  <c r="F59" i="2" s="1"/>
  <c r="F81" i="2" s="1"/>
  <c r="G28" i="7"/>
  <c r="K20" i="4"/>
  <c r="E20" i="4"/>
  <c r="I20" i="4"/>
  <c r="C43" i="9"/>
  <c r="B43" i="9"/>
  <c r="D9" i="9"/>
  <c r="E9" i="9"/>
  <c r="G9" i="9"/>
  <c r="B9" i="9"/>
  <c r="D43" i="9"/>
  <c r="E43" i="9"/>
  <c r="G43" i="9"/>
  <c r="B33" i="8"/>
  <c r="D33" i="8"/>
  <c r="C33" i="8"/>
  <c r="G33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<sst xmlns="http://schemas.openxmlformats.org/spreadsheetml/2006/main" count="824" uniqueCount="579">
  <si>
    <t>Formato 1 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</si>
  <si>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</si>
  <si>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</si>
  <si>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</si>
  <si>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</si>
  <si>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</si>
  <si>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</si>
  <si>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</si>
  <si>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</si>
  <si>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</si>
  <si>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</si>
  <si>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</si>
  <si>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</si>
  <si>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</si>
  <si>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</si>
  <si>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</si>
  <si>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</si>
  <si>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</si>
  <si>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</si>
  <si>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</si>
  <si>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</si>
  <si>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</si>
  <si>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</si>
  <si>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</si>
  <si>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</si>
  <si>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</si>
  <si>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</si>
  <si>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</si>
  <si>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</si>
  <si>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</si>
  <si>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</si>
  <si>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</si>
  <si>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</si>
  <si>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</si>
  <si>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</si>
  <si>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</si>
  <si>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</si>
  <si>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</si>
  <si>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</si>
  <si>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</si>
  <si>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</si>
  <si>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</si>
  <si>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</si>
  <si>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</si>
  <si>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</si>
  <si>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</si>
  <si>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</si>
  <si>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</si>
  <si>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</si>
  <si>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</si>
  <si>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</si>
  <si>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</si>
  <si>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</si>
  <si>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</si>
  <si>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</si>
  <si>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</si>
  <si>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</si>
  <si>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</si>
  <si>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</si>
  <si>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</si>
  <si>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</si>
  <si>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</si>
  <si>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</si>
  <si>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</si>
  <si>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</si>
  <si>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</si>
  <si>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</si>
  <si>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</si>
  <si>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</si>
  <si>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</si>
  <si>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</si>
  <si>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</si>
  <si>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</si>
  <si>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</si>
  <si>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</si>
  <si>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</si>
  <si>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</si>
  <si>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</si>
  <si>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</si>
  <si>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</si>
  <si>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</si>
  <si>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</si>
  <si>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</si>
  <si>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</si>
  <si>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</si>
  <si>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</si>
  <si>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</si>
  <si>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</si>
  <si>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</si>
  <si>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</si>
  <si>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</si>
  <si>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</si>
  <si>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</si>
  <si>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</si>
  <si>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</si>
  <si>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</si>
  <si>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</si>
  <si>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</si>
  <si>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</si>
  <si>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</si>
  <si>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</si>
  <si>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</si>
  <si>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</si>
  <si>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</si>
  <si>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</si>
  <si>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</si>
  <si>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</si>
  <si>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</si>
  <si>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</si>
  <si>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</si>
  <si>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</si>
  <si>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</si>
  <si>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</si>
  <si>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</si>
  <si>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</si>
  <si>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</si>
  <si>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</si>
  <si>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</si>
  <si>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</si>
  <si>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</si>
  <si>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</si>
  <si>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</si>
  <si>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</si>
  <si>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</si>
  <si>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</si>
  <si>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</si>
  <si>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</si>
  <si>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</si>
  <si>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</si>
  <si>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</si>
  <si>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</si>
  <si>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</si>
  <si>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</si>
  <si>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</si>
  <si>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</si>
  <si>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</si>
  <si>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</si>
  <si>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</si>
  <si>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</si>
  <si>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</si>
  <si>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</si>
  <si>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</si>
  <si>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</si>
  <si>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</si>
  <si>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</si>
  <si>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</si>
  <si>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</si>
  <si>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</si>
  <si>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</si>
  <si>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</si>
  <si>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</si>
  <si>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</si>
  <si>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</si>
  <si>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</si>
  <si>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</si>
  <si>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</si>
  <si>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</si>
  <si>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</si>
  <si>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</si>
  <si>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</si>
  <si>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</si>
  <si>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</si>
  <si>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</si>
  <si>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</si>
  <si>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</si>
  <si>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</si>
  <si>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</si>
  <si>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</si>
  <si>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</si>
  <si>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</si>
  <si>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</si>
  <si>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</si>
  <si>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</si>
  <si>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</si>
  <si>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</si>
  <si>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</si>
  <si>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</si>
  <si>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</si>
  <si>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</si>
  <si>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</si>
  <si>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</si>
  <si>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</si>
  <si>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</si>
  <si>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</si>
  <si>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</si>
  <si>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</si>
  <si>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</si>
  <si>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</si>
  <si>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</si>
  <si>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</si>
  <si>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</si>
  <si>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</si>
  <si>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</si>
  <si>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</si>
  <si>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</si>
  <si>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</si>
  <si>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</si>
  <si>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</si>
  <si>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</si>
  <si>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</si>
  <si>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</si>
  <si>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</si>
  <si>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</si>
  <si>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</si>
  <si>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</si>
  <si>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</si>
  <si>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</si>
  <si>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</si>
  <si>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</si>
  <si>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</si>
  <si>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</si>
  <si>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</si>
  <si>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</si>
  <si>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</si>
  <si>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</si>
  <si>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</si>
  <si>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</si>
  <si>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</si>
  <si>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</si>
  <si>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</si>
  <si>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</si>
  <si>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</si>
  <si>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</si>
  <si>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</si>
  <si>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</si>
  <si>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</si>
  <si>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</si>
  <si>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</si>
  <si>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</si>
  <si>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</si>
  <si>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</si>
  <si>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</si>
  <si>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</si>
  <si>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</si>
  <si>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</si>
  <si>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</si>
  <si>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</si>
  <si>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</si>
  <si>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</si>
  <si>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</si>
  <si>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</si>
  <si>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</si>
  <si>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</si>
  <si>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</si>
  <si>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</si>
  <si>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</si>
  <si>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</si>
  <si>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</si>
  <si>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</si>
  <si>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</si>
  <si>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</si>
  <si>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</si>
  <si>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</si>
  <si>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</si>
  <si>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</si>
  <si>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</si>
  <si>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</si>
  <si>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</si>
  <si>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</si>
  <si>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</si>
  <si>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</si>
  <si>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</si>
  <si>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</si>
  <si>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</si>
  <si>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</si>
  <si>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</si>
  <si>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</si>
  <si>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</si>
  <si>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</si>
  <si>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</si>
  <si>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</si>
  <si>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</si>
  <si>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</si>
  <si>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</si>
  <si>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</si>
  <si>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</si>
  <si>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</si>
  <si>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</si>
  <si>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</si>
  <si>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</si>
  <si>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</si>
  <si>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</si>
  <si>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</si>
  <si>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</si>
  <si>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</si>
  <si>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</si>
  <si>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</si>
  <si>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</si>
  <si>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</si>
  <si>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</si>
  <si>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</si>
  <si>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</si>
  <si>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</si>
  <si>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</si>
  <si>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</si>
  <si>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</si>
  <si>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</si>
  <si>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</si>
  <si>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</si>
  <si>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</si>
  <si>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</si>
  <si>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</si>
  <si>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</si>
  <si>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</si>
  <si>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</si>
  <si>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</si>
  <si>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</si>
  <si>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</si>
  <si>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</si>
  <si>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</si>
  <si>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</si>
  <si>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</si>
  <si>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</si>
  <si>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</si>
  <si>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</si>
  <si>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</si>
  <si>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</si>
  <si>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</si>
  <si>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</si>
  <si>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</si>
  <si>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</si>
  <si>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</si>
  <si>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</si>
  <si>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</si>
  <si>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</si>
  <si>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</si>
  <si>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</si>
  <si>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</si>
  <si>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</si>
  <si>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</si>
  <si>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</si>
  <si>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</si>
  <si>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</si>
  <si>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</si>
  <si>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</si>
  <si>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</si>
  <si>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</si>
  <si>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</si>
  <si>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</si>
  <si>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</si>
  <si>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</si>
  <si>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</si>
  <si>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</si>
  <si>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</si>
  <si>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</si>
  <si>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</si>
  <si>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</si>
  <si>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</si>
  <si>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</si>
  <si>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</si>
  <si>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</si>
  <si>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</si>
  <si>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</si>
  <si>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</si>
  <si>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</si>
  <si>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</si>
  <si>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</si>
  <si>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</si>
  <si>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</si>
  <si>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</si>
  <si>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</si>
  <si>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</si>
  <si>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</si>
  <si>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</si>
  <si>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</si>
  <si>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</si>
  <si>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</si>
  <si>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</si>
  <si>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</si>
  <si>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</si>
  <si>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</si>
  <si>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</si>
  <si>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</si>
  <si>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</si>
  <si>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</si>
  <si>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</si>
  <si>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</si>
  <si>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</si>
  <si>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</si>
  <si>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</si>
  <si>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</si>
  <si>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</si>
  <si>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</si>
  <si>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</si>
  <si>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</si>
  <si>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</si>
  <si>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</si>
  <si>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</si>
  <si>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</si>
  <si>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</si>
  <si>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</si>
  <si>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</si>
  <si>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</si>
  <si>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</si>
  <si>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</si>
  <si>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</si>
  <si>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</si>
  <si>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</si>
  <si>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</si>
  <si>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</si>
  <si>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</si>
  <si>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</si>
  <si>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</si>
  <si>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</si>
  <si>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</si>
  <si>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</si>
  <si>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</si>
  <si>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</si>
  <si>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</si>
  <si>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</si>
  <si>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</si>
  <si>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</si>
  <si>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</si>
  <si>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</si>
  <si>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</si>
  <si>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</si>
  <si>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</si>
  <si>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</si>
  <si>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</si>
  <si>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</si>
  <si>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</si>
  <si>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</si>
  <si>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</si>
  <si>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</si>
  <si>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</si>
  <si>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</si>
  <si>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</si>
  <si>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</si>
  <si>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</si>
  <si>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</si>
  <si>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</si>
  <si>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</si>
  <si>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</si>
  <si>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</si>
  <si>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</si>
  <si>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</si>
  <si>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</si>
  <si>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</si>
  <si>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</si>
  <si>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</si>
  <si>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</si>
  <si>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</si>
  <si>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</si>
  <si>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</si>
  <si>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</si>
  <si>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</si>
  <si>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</si>
  <si>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</si>
  <si>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</si>
  <si>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</si>
  <si>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</si>
  <si>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</si>
  <si>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</si>
  <si>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</si>
  <si>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</si>
  <si>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</si>
  <si>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</si>
  <si>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</si>
  <si>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</si>
  <si>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</si>
  <si>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</si>
  <si>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</si>
  <si>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</si>
  <si>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</si>
  <si>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</si>
  <si>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</si>
  <si>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</si>
  <si>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</si>
  <si>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</si>
  <si>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</si>
  <si>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</si>
  <si>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</si>
  <si>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</si>
  <si>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</si>
  <si>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</si>
  <si>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</si>
  <si>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</si>
  <si>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</si>
  <si>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</si>
  <si>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</si>
  <si>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</si>
  <si>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</si>
  <si>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</si>
  <si>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</si>
  <si>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</si>
  <si>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</si>
  <si>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</si>
  <si>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</si>
  <si>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</si>
  <si>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</si>
  <si>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</si>
  <si>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</si>
  <si>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</si>
  <si>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</si>
  <si>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</si>
  <si>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</si>
  <si>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</si>
  <si>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</si>
  <si>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</si>
  <si>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</si>
  <si>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</si>
  <si>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</si>
  <si>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</si>
  <si>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</si>
  <si>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</si>
  <si>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</si>
  <si>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</si>
  <si>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</si>
  <si>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</si>
  <si>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</si>
  <si>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</si>
  <si>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</si>
  <si>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</si>
  <si>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</si>
  <si>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</si>
  <si>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</si>
  <si>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</si>
  <si>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</si>
  <si>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</si>
  <si>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</si>
  <si>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</si>
  <si>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</si>
  <si>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</si>
  <si>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</si>
  <si>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</si>
  <si>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</si>
  <si>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</si>
  <si>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</si>
  <si>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</si>
  <si>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</si>
  <si>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</si>
  <si>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</si>
  <si>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</si>
  <si>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</si>
  <si>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</si>
  <si>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</si>
  <si>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</si>
  <si>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</si>
  <si>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</si>
  <si>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</si>
  <si>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</si>
  <si>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</si>
  <si>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</si>
  <si>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</si>
  <si>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</si>
  <si>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</si>
  <si>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</si>
  <si>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</si>
  <si>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</si>
  <si>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</si>
  <si>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</si>
  <si>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</si>
  <si>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</si>
  <si>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</si>
  <si>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</si>
  <si>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</si>
  <si>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</si>
  <si>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</si>
  <si>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</si>
  <si>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</si>
  <si>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</si>
  <si>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</si>
  <si>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</si>
  <si>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SISTEMA PARA EL DESARROLLO INTEGRAL DE LA FAMILIA DEL MUNICIPIO DE CORTAZAR GTO.</t>
  </si>
  <si>
    <t>Estado de Situación Financiera Detallado - LDF (a)</t>
  </si>
  <si>
    <t>Al 31 de Diciembre de 2022 y al 31 de Diciembre de 2023 (b)</t>
  </si>
  <si>
    <t>Del 1 de Enero al 31 de Diciembre de 2023 (b)</t>
  </si>
  <si>
    <t>A. 31120M09D010202 REHABILITACION</t>
  </si>
  <si>
    <t>B. 31120M09D010203 TRABAJO SOCIAL</t>
  </si>
  <si>
    <t>C. 31120M09D010204 INCLUSION A LA VIDA</t>
  </si>
  <si>
    <t>D. 31120M09D010205 ADULTOS MAYORES</t>
  </si>
  <si>
    <t>E. 31120M09D010206 ASISTENCIA ALIMENTARIA</t>
  </si>
  <si>
    <t>F. 31120M09D010207 CENTRO DE ATENCION INFANTIL COMUNITARIO</t>
  </si>
  <si>
    <t>G. 31120M09D010208 PSICOLOGIA</t>
  </si>
  <si>
    <t>H. 31120M09D010209 NIÑOS (A) ADOLE DESARR EST VIDA SALUD</t>
  </si>
  <si>
    <t>I. 31120M09D010210 CRIANZA POSITIVA</t>
  </si>
  <si>
    <t>J. 31120M09D010211 RED MOVIL</t>
  </si>
  <si>
    <t>K. 31120M09D010212 PROCURADURIA</t>
  </si>
  <si>
    <t>L. 31120M09D010300 DIRECC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</si>
</sst>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_-[$€-2]* #,##0.00_-;\-[$€-2]* #,##0.00_-;_-[$€-2]* &quot;-&quot;??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0" fontId="19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9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4" borderId="1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4" xfId="0" applyFont="1" applyFill="1" applyBorder="1" applyAlignment="1" applyProtection="1">
      <alignment horizontal="left" vertical="center" indent="6"/>
      <protection locked="0"/>
    </xf>
    <xf numFmtId="0" fontId="2" fillId="0" borderId="13" xfId="0" applyFont="1" applyFill="1" applyBorder="1" applyAlignment="1">
      <alignment horizontal="left" vertical="center" indent="3"/>
    </xf>
    <xf numFmtId="0" fontId="3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 indent="3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1">
    <cellStyle name="Euro" xfId="5"/>
    <cellStyle name="Millares" xfId="1" builtinId="3"/>
    <cellStyle name="Millares 2" xfId="6"/>
    <cellStyle name="Millares 2 2" xfId="7"/>
    <cellStyle name="Millares 2 3" xfId="8"/>
    <cellStyle name="Millares 3" xfId="9"/>
    <cellStyle name="Millares 4" xfId="20"/>
    <cellStyle name="Moneda 2" xfId="10"/>
    <cellStyle name="Normal" xfId="0" builtinId="0"/>
    <cellStyle name="Normal 2" xfId="3"/>
    <cellStyle name="Normal 2 2" xfId="2"/>
    <cellStyle name="Normal 2 3" xfId="11"/>
    <cellStyle name="Normal 2 4" xfId="19"/>
    <cellStyle name="Normal 3" xfId="12"/>
    <cellStyle name="Normal 4" xfId="13"/>
    <cellStyle name="Normal 4 2" xfId="14"/>
    <cellStyle name="Normal 5" xfId="15"/>
    <cellStyle name="Normal 5 2" xfId="16"/>
    <cellStyle name="Normal 6" xfId="17"/>
    <cellStyle name="Normal 6 2" xfId="18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90" zoomScaleNormal="90" workbookViewId="0">
      <selection activeCell="F81" sqref="F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49" t="s">
        <v>0</v>
      </c>
      <c r="B1" s="150"/>
      <c r="C1" s="150"/>
      <c r="D1" s="150"/>
      <c r="E1" s="150"/>
      <c r="F1" s="151"/>
    </row>
    <row r="2" spans="1:6" ht="15" customHeight="1" x14ac:dyDescent="0.25">
      <c r="A2" s="114" t="s">
        <v>563</v>
      </c>
      <c r="B2" s="115"/>
      <c r="C2" s="115"/>
      <c r="D2" s="115"/>
      <c r="E2" s="115"/>
      <c r="F2" s="116"/>
    </row>
    <row r="3" spans="1:6" ht="15" customHeight="1" x14ac:dyDescent="0.25">
      <c r="A3" s="117" t="s">
        <v>564</v>
      </c>
      <c r="B3" s="118"/>
      <c r="C3" s="118"/>
      <c r="D3" s="118"/>
      <c r="E3" s="118"/>
      <c r="F3" s="119"/>
    </row>
    <row r="4" spans="1:6" ht="12.95" customHeight="1" x14ac:dyDescent="0.25">
      <c r="A4" s="117" t="s">
        <v>565</v>
      </c>
      <c r="B4" s="118"/>
      <c r="C4" s="118"/>
      <c r="D4" s="118"/>
      <c r="E4" s="118"/>
      <c r="F4" s="119"/>
    </row>
    <row r="5" spans="1:6" ht="12.95" customHeight="1" x14ac:dyDescent="0.25">
      <c r="A5" s="120" t="s">
        <v>1</v>
      </c>
      <c r="B5" s="121"/>
      <c r="C5" s="121"/>
      <c r="D5" s="121"/>
      <c r="E5" s="121"/>
      <c r="F5" s="122"/>
    </row>
    <row r="6" spans="1:6" ht="41.45" customHeight="1" x14ac:dyDescent="0.25">
      <c r="A6" s="42" t="s">
        <v>2</v>
      </c>
      <c r="B6" s="43" t="s">
        <v>3</v>
      </c>
      <c r="C6" s="1" t="s">
        <v>4</v>
      </c>
      <c r="D6" s="44" t="s">
        <v>5</v>
      </c>
      <c r="E6" s="43" t="s">
        <v>3</v>
      </c>
      <c r="F6" s="1" t="s">
        <v>4</v>
      </c>
    </row>
    <row r="7" spans="1:6" ht="12.95" customHeight="1" x14ac:dyDescent="0.25">
      <c r="A7" s="45" t="s">
        <v>6</v>
      </c>
      <c r="B7" s="46"/>
      <c r="C7" s="46"/>
      <c r="D7" s="45" t="s">
        <v>7</v>
      </c>
      <c r="E7" s="46"/>
      <c r="F7" s="46"/>
    </row>
    <row r="8" spans="1:6" x14ac:dyDescent="0.25">
      <c r="A8" s="2" t="s">
        <v>8</v>
      </c>
      <c r="B8" s="47"/>
      <c r="C8" s="47"/>
      <c r="D8" s="2" t="s">
        <v>9</v>
      </c>
      <c r="E8" s="47"/>
      <c r="F8" s="47"/>
    </row>
    <row r="9" spans="1:6" x14ac:dyDescent="0.25">
      <c r="A9" s="48" t="s">
        <v>10</v>
      </c>
      <c r="B9" s="49">
        <f>SUM(B10:B16)</f>
        <v>637148.56000000006</v>
      </c>
      <c r="C9" s="49">
        <f>SUM(C10:C16)</f>
        <v>1143455.8799999999</v>
      </c>
      <c r="D9" s="48" t="s">
        <v>11</v>
      </c>
      <c r="E9" s="49">
        <f>SUM(E10:E18)</f>
        <v>614845.30000000005</v>
      </c>
      <c r="F9" s="49">
        <f>SUM(F10:F18)</f>
        <v>311112.44999999995</v>
      </c>
    </row>
    <row r="10" spans="1:6" x14ac:dyDescent="0.25">
      <c r="A10" s="50" t="s">
        <v>12</v>
      </c>
      <c r="B10" s="49">
        <v>637148.56000000006</v>
      </c>
      <c r="C10" s="49"/>
      <c r="D10" s="50" t="s">
        <v>13</v>
      </c>
      <c r="E10" s="49">
        <v>6048.04</v>
      </c>
      <c r="F10" s="49">
        <v>6048.04</v>
      </c>
    </row>
    <row r="11" spans="1:6" x14ac:dyDescent="0.25">
      <c r="A11" s="50" t="s">
        <v>14</v>
      </c>
      <c r="B11" s="49">
        <v>0</v>
      </c>
      <c r="C11" s="49">
        <v>1143455.8799999999</v>
      </c>
      <c r="D11" s="50" t="s">
        <v>15</v>
      </c>
      <c r="E11" s="49">
        <v>46955.56</v>
      </c>
      <c r="F11" s="49">
        <v>102221.98</v>
      </c>
    </row>
    <row r="12" spans="1:6" x14ac:dyDescent="0.25">
      <c r="A12" s="50" t="s">
        <v>16</v>
      </c>
      <c r="B12" s="49">
        <v>0</v>
      </c>
      <c r="C12" s="49"/>
      <c r="D12" s="50" t="s">
        <v>17</v>
      </c>
      <c r="E12" s="49">
        <v>0</v>
      </c>
      <c r="F12" s="49"/>
    </row>
    <row r="13" spans="1:6" x14ac:dyDescent="0.25">
      <c r="A13" s="50" t="s">
        <v>18</v>
      </c>
      <c r="B13" s="49">
        <v>0</v>
      </c>
      <c r="C13" s="49"/>
      <c r="D13" s="50" t="s">
        <v>19</v>
      </c>
      <c r="E13" s="49">
        <v>0</v>
      </c>
      <c r="F13" s="49"/>
    </row>
    <row r="14" spans="1:6" x14ac:dyDescent="0.25">
      <c r="A14" s="50" t="s">
        <v>20</v>
      </c>
      <c r="B14" s="49">
        <v>0</v>
      </c>
      <c r="C14" s="49"/>
      <c r="D14" s="50" t="s">
        <v>21</v>
      </c>
      <c r="E14" s="49">
        <v>0</v>
      </c>
      <c r="F14" s="49"/>
    </row>
    <row r="15" spans="1:6" x14ac:dyDescent="0.25">
      <c r="A15" s="50" t="s">
        <v>22</v>
      </c>
      <c r="B15" s="49">
        <v>0</v>
      </c>
      <c r="C15" s="49"/>
      <c r="D15" s="50" t="s">
        <v>23</v>
      </c>
      <c r="E15" s="49">
        <v>0</v>
      </c>
      <c r="F15" s="49"/>
    </row>
    <row r="16" spans="1:6" x14ac:dyDescent="0.25">
      <c r="A16" s="50" t="s">
        <v>24</v>
      </c>
      <c r="B16" s="49">
        <v>0</v>
      </c>
      <c r="C16" s="49"/>
      <c r="D16" s="50" t="s">
        <v>25</v>
      </c>
      <c r="E16" s="49">
        <v>242845.03</v>
      </c>
      <c r="F16" s="49">
        <v>202842.43</v>
      </c>
    </row>
    <row r="17" spans="1:6" x14ac:dyDescent="0.25">
      <c r="A17" s="48" t="s">
        <v>26</v>
      </c>
      <c r="B17" s="49">
        <f>SUM(B18:B24)</f>
        <v>126204.23</v>
      </c>
      <c r="C17" s="49">
        <f>SUM(C18:C24)</f>
        <v>155216.22999999998</v>
      </c>
      <c r="D17" s="50" t="s">
        <v>27</v>
      </c>
      <c r="E17" s="49">
        <v>0</v>
      </c>
      <c r="F17" s="49"/>
    </row>
    <row r="18" spans="1:6" x14ac:dyDescent="0.25">
      <c r="A18" s="50" t="s">
        <v>28</v>
      </c>
      <c r="B18" s="49">
        <v>0</v>
      </c>
      <c r="C18" s="49"/>
      <c r="D18" s="50" t="s">
        <v>29</v>
      </c>
      <c r="E18" s="49">
        <v>318996.67</v>
      </c>
      <c r="F18" s="49"/>
    </row>
    <row r="19" spans="1:6" x14ac:dyDescent="0.25">
      <c r="A19" s="50" t="s">
        <v>30</v>
      </c>
      <c r="B19" s="49">
        <v>121204.23</v>
      </c>
      <c r="C19" s="49">
        <v>121189.73</v>
      </c>
      <c r="D19" s="48" t="s">
        <v>31</v>
      </c>
      <c r="E19" s="49">
        <f>SUM(E20:E22)</f>
        <v>0</v>
      </c>
      <c r="F19" s="49">
        <f>SUM(F20:F22)</f>
        <v>0</v>
      </c>
    </row>
    <row r="20" spans="1:6" x14ac:dyDescent="0.25">
      <c r="A20" s="50" t="s">
        <v>32</v>
      </c>
      <c r="B20" s="49">
        <v>0</v>
      </c>
      <c r="C20" s="49">
        <v>29026.5</v>
      </c>
      <c r="D20" s="50" t="s">
        <v>33</v>
      </c>
      <c r="E20" s="49">
        <v>0</v>
      </c>
      <c r="F20" s="49"/>
    </row>
    <row r="21" spans="1:6" x14ac:dyDescent="0.25">
      <c r="A21" s="50" t="s">
        <v>34</v>
      </c>
      <c r="B21" s="49">
        <v>0</v>
      </c>
      <c r="C21" s="49"/>
      <c r="D21" s="50" t="s">
        <v>35</v>
      </c>
      <c r="E21" s="49">
        <v>0</v>
      </c>
      <c r="F21" s="49"/>
    </row>
    <row r="22" spans="1:6" x14ac:dyDescent="0.25">
      <c r="A22" s="50" t="s">
        <v>36</v>
      </c>
      <c r="B22" s="49">
        <v>5000</v>
      </c>
      <c r="C22" s="49">
        <v>5000</v>
      </c>
      <c r="D22" s="50" t="s">
        <v>37</v>
      </c>
      <c r="E22" s="49">
        <v>0</v>
      </c>
      <c r="F22" s="49"/>
    </row>
    <row r="23" spans="1:6" x14ac:dyDescent="0.25">
      <c r="A23" s="50" t="s">
        <v>38</v>
      </c>
      <c r="B23" s="49">
        <v>0</v>
      </c>
      <c r="C23" s="49"/>
      <c r="D23" s="48" t="s">
        <v>39</v>
      </c>
      <c r="E23" s="49">
        <f>E24+E25</f>
        <v>0</v>
      </c>
      <c r="F23" s="49">
        <f>F24+F25</f>
        <v>0</v>
      </c>
    </row>
    <row r="24" spans="1:6" x14ac:dyDescent="0.25">
      <c r="A24" s="50" t="s">
        <v>40</v>
      </c>
      <c r="B24" s="49">
        <v>0</v>
      </c>
      <c r="C24" s="49"/>
      <c r="D24" s="50" t="s">
        <v>41</v>
      </c>
      <c r="E24" s="49">
        <v>0</v>
      </c>
      <c r="F24" s="49"/>
    </row>
    <row r="25" spans="1:6" x14ac:dyDescent="0.25">
      <c r="A25" s="48" t="s">
        <v>42</v>
      </c>
      <c r="B25" s="49">
        <f>SUM(B26:B30)</f>
        <v>0</v>
      </c>
      <c r="C25" s="49">
        <f>SUM(C26:C30)</f>
        <v>0</v>
      </c>
      <c r="D25" s="50" t="s">
        <v>43</v>
      </c>
      <c r="E25" s="49">
        <v>0</v>
      </c>
      <c r="F25" s="49"/>
    </row>
    <row r="26" spans="1:6" x14ac:dyDescent="0.25">
      <c r="A26" s="50" t="s">
        <v>44</v>
      </c>
      <c r="B26" s="49">
        <v>0</v>
      </c>
      <c r="C26" s="49"/>
      <c r="D26" s="48" t="s">
        <v>45</v>
      </c>
      <c r="E26" s="49">
        <v>0</v>
      </c>
      <c r="F26" s="49">
        <v>0</v>
      </c>
    </row>
    <row r="27" spans="1:6" x14ac:dyDescent="0.25">
      <c r="A27" s="50" t="s">
        <v>46</v>
      </c>
      <c r="B27" s="49">
        <v>0</v>
      </c>
      <c r="C27" s="49"/>
      <c r="D27" s="48" t="s">
        <v>47</v>
      </c>
      <c r="E27" s="49">
        <f>SUM(E28:E30)</f>
        <v>0</v>
      </c>
      <c r="F27" s="49">
        <f>SUM(F28:F30)</f>
        <v>0</v>
      </c>
    </row>
    <row r="28" spans="1:6" x14ac:dyDescent="0.25">
      <c r="A28" s="50" t="s">
        <v>48</v>
      </c>
      <c r="B28" s="49">
        <v>0</v>
      </c>
      <c r="C28" s="49"/>
      <c r="D28" s="50" t="s">
        <v>49</v>
      </c>
      <c r="E28" s="49">
        <v>0</v>
      </c>
      <c r="F28" s="49"/>
    </row>
    <row r="29" spans="1:6" x14ac:dyDescent="0.25">
      <c r="A29" s="50" t="s">
        <v>50</v>
      </c>
      <c r="B29" s="49">
        <v>0</v>
      </c>
      <c r="C29" s="49"/>
      <c r="D29" s="50" t="s">
        <v>51</v>
      </c>
      <c r="E29" s="49">
        <v>0</v>
      </c>
      <c r="F29" s="49"/>
    </row>
    <row r="30" spans="1:6" x14ac:dyDescent="0.25">
      <c r="A30" s="50" t="s">
        <v>52</v>
      </c>
      <c r="B30" s="49">
        <v>0</v>
      </c>
      <c r="C30" s="49"/>
      <c r="D30" s="50" t="s">
        <v>53</v>
      </c>
      <c r="E30" s="49">
        <v>0</v>
      </c>
      <c r="F30" s="49"/>
    </row>
    <row r="31" spans="1:6" x14ac:dyDescent="0.25">
      <c r="A31" s="48" t="s">
        <v>54</v>
      </c>
      <c r="B31" s="49">
        <f>SUM(B32:B36)</f>
        <v>0</v>
      </c>
      <c r="C31" s="49">
        <f>SUM(C32:C36)</f>
        <v>0</v>
      </c>
      <c r="D31" s="48" t="s">
        <v>55</v>
      </c>
      <c r="E31" s="49">
        <f>SUM(E32:E37)</f>
        <v>0</v>
      </c>
      <c r="F31" s="49">
        <f>SUM(F32:F37)</f>
        <v>0</v>
      </c>
    </row>
    <row r="32" spans="1:6" x14ac:dyDescent="0.25">
      <c r="A32" s="50" t="s">
        <v>56</v>
      </c>
      <c r="B32" s="49">
        <v>0</v>
      </c>
      <c r="C32" s="49"/>
      <c r="D32" s="50" t="s">
        <v>57</v>
      </c>
      <c r="E32" s="49">
        <v>0</v>
      </c>
      <c r="F32" s="49"/>
    </row>
    <row r="33" spans="1:6" ht="14.45" customHeight="1" x14ac:dyDescent="0.25">
      <c r="A33" s="50" t="s">
        <v>58</v>
      </c>
      <c r="B33" s="49">
        <v>0</v>
      </c>
      <c r="C33" s="49"/>
      <c r="D33" s="50" t="s">
        <v>59</v>
      </c>
      <c r="E33" s="49">
        <v>0</v>
      </c>
      <c r="F33" s="49"/>
    </row>
    <row r="34" spans="1:6" ht="14.45" customHeight="1" x14ac:dyDescent="0.25">
      <c r="A34" s="50" t="s">
        <v>60</v>
      </c>
      <c r="B34" s="49">
        <v>0</v>
      </c>
      <c r="C34" s="49"/>
      <c r="D34" s="50" t="s">
        <v>61</v>
      </c>
      <c r="E34" s="49">
        <v>0</v>
      </c>
      <c r="F34" s="49"/>
    </row>
    <row r="35" spans="1:6" ht="14.45" customHeight="1" x14ac:dyDescent="0.25">
      <c r="A35" s="50" t="s">
        <v>62</v>
      </c>
      <c r="B35" s="49">
        <v>0</v>
      </c>
      <c r="C35" s="49"/>
      <c r="D35" s="50" t="s">
        <v>63</v>
      </c>
      <c r="E35" s="49">
        <v>0</v>
      </c>
      <c r="F35" s="49"/>
    </row>
    <row r="36" spans="1:6" ht="14.45" customHeight="1" x14ac:dyDescent="0.25">
      <c r="A36" s="50" t="s">
        <v>64</v>
      </c>
      <c r="B36" s="49">
        <v>0</v>
      </c>
      <c r="C36" s="49"/>
      <c r="D36" s="50" t="s">
        <v>65</v>
      </c>
      <c r="E36" s="49">
        <v>0</v>
      </c>
      <c r="F36" s="49"/>
    </row>
    <row r="37" spans="1:6" ht="14.45" customHeight="1" x14ac:dyDescent="0.25">
      <c r="A37" s="48" t="s">
        <v>66</v>
      </c>
      <c r="B37" s="49">
        <v>331700.17</v>
      </c>
      <c r="C37" s="49">
        <v>529212.87</v>
      </c>
      <c r="D37" s="50" t="s">
        <v>67</v>
      </c>
      <c r="E37" s="49">
        <v>0</v>
      </c>
      <c r="F37" s="49"/>
    </row>
    <row r="38" spans="1:6" x14ac:dyDescent="0.25">
      <c r="A38" s="48" t="s">
        <v>68</v>
      </c>
      <c r="B38" s="49">
        <f>SUM(B39:B40)</f>
        <v>0</v>
      </c>
      <c r="C38" s="49">
        <f>SUM(C39:C40)</f>
        <v>0</v>
      </c>
      <c r="D38" s="48" t="s">
        <v>69</v>
      </c>
      <c r="E38" s="49">
        <f>SUM(E39:E41)</f>
        <v>0</v>
      </c>
      <c r="F38" s="49">
        <f>SUM(F39:F41)</f>
        <v>0</v>
      </c>
    </row>
    <row r="39" spans="1:6" x14ac:dyDescent="0.25">
      <c r="A39" s="50" t="s">
        <v>70</v>
      </c>
      <c r="B39" s="49">
        <v>0</v>
      </c>
      <c r="C39" s="49"/>
      <c r="D39" s="50" t="s">
        <v>71</v>
      </c>
      <c r="E39" s="49">
        <v>0</v>
      </c>
      <c r="F39" s="49"/>
    </row>
    <row r="40" spans="1:6" x14ac:dyDescent="0.25">
      <c r="A40" s="50" t="s">
        <v>72</v>
      </c>
      <c r="B40" s="49">
        <v>0</v>
      </c>
      <c r="C40" s="49"/>
      <c r="D40" s="50" t="s">
        <v>73</v>
      </c>
      <c r="E40" s="49">
        <v>0</v>
      </c>
      <c r="F40" s="49"/>
    </row>
    <row r="41" spans="1:6" x14ac:dyDescent="0.25">
      <c r="A41" s="48" t="s">
        <v>74</v>
      </c>
      <c r="B41" s="49">
        <f>SUM(B42:B45)</f>
        <v>0</v>
      </c>
      <c r="C41" s="49">
        <f>SUM(C42:C45)</f>
        <v>0</v>
      </c>
      <c r="D41" s="50" t="s">
        <v>75</v>
      </c>
      <c r="E41" s="49">
        <v>0</v>
      </c>
      <c r="F41" s="49"/>
    </row>
    <row r="42" spans="1:6" x14ac:dyDescent="0.25">
      <c r="A42" s="50" t="s">
        <v>76</v>
      </c>
      <c r="B42" s="49">
        <v>0</v>
      </c>
      <c r="C42" s="49"/>
      <c r="D42" s="48" t="s">
        <v>77</v>
      </c>
      <c r="E42" s="49">
        <f>SUM(E43:E45)</f>
        <v>0</v>
      </c>
      <c r="F42" s="49">
        <f>SUM(F43:F45)</f>
        <v>0</v>
      </c>
    </row>
    <row r="43" spans="1:6" x14ac:dyDescent="0.25">
      <c r="A43" s="50" t="s">
        <v>78</v>
      </c>
      <c r="B43" s="49">
        <v>0</v>
      </c>
      <c r="C43" s="49"/>
      <c r="D43" s="50" t="s">
        <v>79</v>
      </c>
      <c r="E43" s="49">
        <v>0</v>
      </c>
      <c r="F43" s="49"/>
    </row>
    <row r="44" spans="1:6" x14ac:dyDescent="0.25">
      <c r="A44" s="50" t="s">
        <v>80</v>
      </c>
      <c r="B44" s="49">
        <v>0</v>
      </c>
      <c r="C44" s="49"/>
      <c r="D44" s="50" t="s">
        <v>81</v>
      </c>
      <c r="E44" s="49">
        <v>0</v>
      </c>
      <c r="F44" s="49"/>
    </row>
    <row r="45" spans="1:6" x14ac:dyDescent="0.25">
      <c r="A45" s="50" t="s">
        <v>82</v>
      </c>
      <c r="B45" s="49">
        <v>0</v>
      </c>
      <c r="C45" s="49"/>
      <c r="D45" s="50" t="s">
        <v>83</v>
      </c>
      <c r="E45" s="49">
        <v>0</v>
      </c>
      <c r="F45" s="49"/>
    </row>
    <row r="46" spans="1:6" x14ac:dyDescent="0.25">
      <c r="A46" s="47"/>
      <c r="B46" s="51"/>
      <c r="C46" s="51"/>
      <c r="D46" s="47"/>
      <c r="E46" s="51"/>
      <c r="F46" s="51"/>
    </row>
    <row r="47" spans="1:6" x14ac:dyDescent="0.25">
      <c r="A47" s="3" t="s">
        <v>84</v>
      </c>
      <c r="B47" s="4">
        <f>B9+B17+B25+B31+B37+B38+B41</f>
        <v>1095052.96</v>
      </c>
      <c r="C47" s="4">
        <f>C9+C17+C25+C31+C37+C38+C41</f>
        <v>1827884.98</v>
      </c>
      <c r="D47" s="2" t="s">
        <v>85</v>
      </c>
      <c r="E47" s="4">
        <f>E9+E19+E23+E26+E27+E31+E38+E42</f>
        <v>614845.30000000005</v>
      </c>
      <c r="F47" s="4">
        <f>F9+F19+F23+F26+F27+F31+F38+F42</f>
        <v>311112.44999999995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86</v>
      </c>
      <c r="B49" s="51"/>
      <c r="C49" s="51"/>
      <c r="D49" s="2" t="s">
        <v>87</v>
      </c>
      <c r="E49" s="51"/>
      <c r="F49" s="51"/>
    </row>
    <row r="50" spans="1:6" x14ac:dyDescent="0.25">
      <c r="A50" s="48" t="s">
        <v>88</v>
      </c>
      <c r="B50" s="49">
        <v>0</v>
      </c>
      <c r="C50" s="49"/>
      <c r="D50" s="48" t="s">
        <v>89</v>
      </c>
      <c r="E50" s="49">
        <v>0</v>
      </c>
      <c r="F50" s="49"/>
    </row>
    <row r="51" spans="1:6" x14ac:dyDescent="0.25">
      <c r="A51" s="48" t="s">
        <v>90</v>
      </c>
      <c r="B51" s="49">
        <v>0</v>
      </c>
      <c r="C51" s="49"/>
      <c r="D51" s="48" t="s">
        <v>91</v>
      </c>
      <c r="E51" s="49">
        <v>0</v>
      </c>
      <c r="F51" s="49"/>
    </row>
    <row r="52" spans="1:6" x14ac:dyDescent="0.25">
      <c r="A52" s="48" t="s">
        <v>92</v>
      </c>
      <c r="B52" s="49">
        <v>3483460.55</v>
      </c>
      <c r="C52" s="49">
        <v>3483460.55</v>
      </c>
      <c r="D52" s="48" t="s">
        <v>93</v>
      </c>
      <c r="E52" s="49">
        <v>0</v>
      </c>
      <c r="F52" s="49"/>
    </row>
    <row r="53" spans="1:6" x14ac:dyDescent="0.25">
      <c r="A53" s="48" t="s">
        <v>94</v>
      </c>
      <c r="B53" s="49">
        <v>4942961.07</v>
      </c>
      <c r="C53" s="49">
        <v>4277599.43</v>
      </c>
      <c r="D53" s="48" t="s">
        <v>95</v>
      </c>
      <c r="E53" s="49">
        <v>0</v>
      </c>
      <c r="F53" s="49"/>
    </row>
    <row r="54" spans="1:6" x14ac:dyDescent="0.25">
      <c r="A54" s="48" t="s">
        <v>96</v>
      </c>
      <c r="B54" s="49">
        <v>0</v>
      </c>
      <c r="C54" s="49"/>
      <c r="D54" s="48" t="s">
        <v>97</v>
      </c>
      <c r="E54" s="49">
        <v>0</v>
      </c>
      <c r="F54" s="49"/>
    </row>
    <row r="55" spans="1:6" x14ac:dyDescent="0.25">
      <c r="A55" s="48" t="s">
        <v>98</v>
      </c>
      <c r="B55" s="49">
        <v>-2354309.16</v>
      </c>
      <c r="C55" s="49">
        <v>-2354309.16</v>
      </c>
      <c r="D55" s="52" t="s">
        <v>99</v>
      </c>
      <c r="E55" s="49">
        <v>0</v>
      </c>
      <c r="F55" s="49"/>
    </row>
    <row r="56" spans="1:6" x14ac:dyDescent="0.25">
      <c r="A56" s="48" t="s">
        <v>100</v>
      </c>
      <c r="B56" s="49">
        <v>0</v>
      </c>
      <c r="C56" s="49">
        <v>0</v>
      </c>
      <c r="D56" s="47"/>
      <c r="E56" s="51"/>
      <c r="F56" s="51"/>
    </row>
    <row r="57" spans="1:6" x14ac:dyDescent="0.25">
      <c r="A57" s="48" t="s">
        <v>101</v>
      </c>
      <c r="B57" s="49">
        <v>0</v>
      </c>
      <c r="C57" s="49">
        <v>0</v>
      </c>
      <c r="D57" s="2" t="s">
        <v>102</v>
      </c>
      <c r="E57" s="4">
        <f>SUM(E50:E55)</f>
        <v>0</v>
      </c>
      <c r="F57" s="4">
        <f>SUM(F50:F55)</f>
        <v>0</v>
      </c>
    </row>
    <row r="58" spans="1:6" x14ac:dyDescent="0.25">
      <c r="A58" s="48" t="s">
        <v>103</v>
      </c>
      <c r="B58" s="49">
        <v>0</v>
      </c>
      <c r="C58" s="49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104</v>
      </c>
      <c r="E59" s="4">
        <f>E47+E57</f>
        <v>614845.30000000005</v>
      </c>
      <c r="F59" s="4">
        <f>F47+F57</f>
        <v>311112.44999999995</v>
      </c>
    </row>
    <row r="60" spans="1:6" x14ac:dyDescent="0.25">
      <c r="A60" s="3" t="s">
        <v>105</v>
      </c>
      <c r="B60" s="4">
        <f>SUM(B50:B58)</f>
        <v>6072112.4600000009</v>
      </c>
      <c r="C60" s="4">
        <f>SUM(C50:C58)</f>
        <v>5406750.8199999994</v>
      </c>
      <c r="D60" s="47"/>
      <c r="E60" s="51"/>
      <c r="F60" s="51"/>
    </row>
    <row r="61" spans="1:6" x14ac:dyDescent="0.25">
      <c r="A61" s="47"/>
      <c r="B61" s="51"/>
      <c r="C61" s="51"/>
      <c r="D61" s="53" t="s">
        <v>106</v>
      </c>
      <c r="E61" s="51"/>
      <c r="F61" s="51"/>
    </row>
    <row r="62" spans="1:6" x14ac:dyDescent="0.25">
      <c r="A62" s="3" t="s">
        <v>107</v>
      </c>
      <c r="B62" s="4">
        <f>SUM(B47+B60)</f>
        <v>7167165.4200000009</v>
      </c>
      <c r="C62" s="4">
        <f>SUM(C47+C60)</f>
        <v>7234635.7999999989</v>
      </c>
      <c r="D62" s="47"/>
      <c r="E62" s="51"/>
      <c r="F62" s="51"/>
    </row>
    <row r="63" spans="1:6" x14ac:dyDescent="0.25">
      <c r="A63" s="47"/>
      <c r="B63" s="47"/>
      <c r="C63" s="47"/>
      <c r="D63" s="54" t="s">
        <v>108</v>
      </c>
      <c r="E63" s="49">
        <f>SUM(E64:E66)</f>
        <v>2533056.44</v>
      </c>
      <c r="F63" s="49">
        <f>SUM(F64:F66)</f>
        <v>2533056.44</v>
      </c>
    </row>
    <row r="64" spans="1:6" x14ac:dyDescent="0.25">
      <c r="A64" s="47"/>
      <c r="B64" s="47"/>
      <c r="C64" s="47"/>
      <c r="D64" s="48" t="s">
        <v>109</v>
      </c>
      <c r="E64" s="49">
        <v>2533056.44</v>
      </c>
      <c r="F64" s="49">
        <v>2533056.44</v>
      </c>
    </row>
    <row r="65" spans="1:6" x14ac:dyDescent="0.25">
      <c r="A65" s="47"/>
      <c r="B65" s="47"/>
      <c r="C65" s="47"/>
      <c r="D65" s="52" t="s">
        <v>110</v>
      </c>
      <c r="E65" s="49">
        <v>0</v>
      </c>
      <c r="F65" s="49">
        <v>0</v>
      </c>
    </row>
    <row r="66" spans="1:6" x14ac:dyDescent="0.25">
      <c r="A66" s="47"/>
      <c r="B66" s="47"/>
      <c r="C66" s="47"/>
      <c r="D66" s="48" t="s">
        <v>111</v>
      </c>
      <c r="E66" s="49">
        <v>0</v>
      </c>
      <c r="F66" s="49">
        <v>0</v>
      </c>
    </row>
    <row r="67" spans="1:6" x14ac:dyDescent="0.25">
      <c r="A67" s="47"/>
      <c r="B67" s="47"/>
      <c r="C67" s="47"/>
      <c r="D67" s="47"/>
      <c r="E67" s="51"/>
      <c r="F67" s="51"/>
    </row>
    <row r="68" spans="1:6" x14ac:dyDescent="0.25">
      <c r="A68" s="47"/>
      <c r="B68" s="47"/>
      <c r="C68" s="47"/>
      <c r="D68" s="54" t="s">
        <v>112</v>
      </c>
      <c r="E68" s="49">
        <f>SUM(E69:E73)</f>
        <v>4019263.68</v>
      </c>
      <c r="F68" s="49">
        <f>SUM(F69:F73)</f>
        <v>4390466.91</v>
      </c>
    </row>
    <row r="69" spans="1:6" x14ac:dyDescent="0.25">
      <c r="A69" s="55"/>
      <c r="B69" s="47"/>
      <c r="C69" s="47"/>
      <c r="D69" s="48" t="s">
        <v>113</v>
      </c>
      <c r="E69" s="49">
        <v>-299857.06</v>
      </c>
      <c r="F69" s="49">
        <v>-220473.58</v>
      </c>
    </row>
    <row r="70" spans="1:6" x14ac:dyDescent="0.25">
      <c r="A70" s="55"/>
      <c r="B70" s="47"/>
      <c r="C70" s="47"/>
      <c r="D70" s="48" t="s">
        <v>114</v>
      </c>
      <c r="E70" s="49">
        <v>4319120.74</v>
      </c>
      <c r="F70" s="49">
        <v>4610940.49</v>
      </c>
    </row>
    <row r="71" spans="1:6" x14ac:dyDescent="0.25">
      <c r="A71" s="55"/>
      <c r="B71" s="47"/>
      <c r="C71" s="47"/>
      <c r="D71" s="48" t="s">
        <v>115</v>
      </c>
      <c r="E71" s="49">
        <v>0</v>
      </c>
      <c r="F71" s="49"/>
    </row>
    <row r="72" spans="1:6" x14ac:dyDescent="0.25">
      <c r="A72" s="55"/>
      <c r="B72" s="47"/>
      <c r="C72" s="47"/>
      <c r="D72" s="48" t="s">
        <v>116</v>
      </c>
      <c r="E72" s="49">
        <v>0</v>
      </c>
      <c r="F72" s="49"/>
    </row>
    <row r="73" spans="1:6" x14ac:dyDescent="0.25">
      <c r="A73" s="55"/>
      <c r="B73" s="47"/>
      <c r="C73" s="47"/>
      <c r="D73" s="48" t="s">
        <v>117</v>
      </c>
      <c r="E73" s="49">
        <v>0</v>
      </c>
      <c r="F73" s="49"/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118</v>
      </c>
      <c r="E75" s="49">
        <f>E76+E77</f>
        <v>0</v>
      </c>
      <c r="F75" s="49">
        <f>F76+F77</f>
        <v>0</v>
      </c>
    </row>
    <row r="76" spans="1:6" x14ac:dyDescent="0.25">
      <c r="A76" s="55"/>
      <c r="B76" s="47"/>
      <c r="C76" s="47"/>
      <c r="D76" s="48" t="s">
        <v>119</v>
      </c>
      <c r="E76" s="49">
        <v>0</v>
      </c>
      <c r="F76" s="49"/>
    </row>
    <row r="77" spans="1:6" x14ac:dyDescent="0.25">
      <c r="A77" s="55"/>
      <c r="B77" s="47"/>
      <c r="C77" s="47"/>
      <c r="D77" s="48" t="s">
        <v>120</v>
      </c>
      <c r="E77" s="49">
        <v>0</v>
      </c>
      <c r="F77" s="49"/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121</v>
      </c>
      <c r="E79" s="4">
        <f>E63+E68+E75</f>
        <v>6552320.1200000001</v>
      </c>
      <c r="F79" s="4">
        <f>F63+F68+F75</f>
        <v>6923523.3499999996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122</v>
      </c>
      <c r="E81" s="4">
        <f>E59+E79</f>
        <v>7167165.4199999999</v>
      </c>
      <c r="F81" s="4">
        <f>F59+F79</f>
        <v>7234635.7999999998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B9:C62 E9:F45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17:C17 B11 B12 B13 B14 B15 B16 B25:C25 B18 B20 B21 B23 B24 B31:C31 B26 B27 B28 B29 B30 B38:C38 B32 B33 B34 B35 B36 B41:C41 B39 B40 B46:C46 B42 B43 B44 B45 E19:F19 E12 E13 E14 E15 E17 E23:F23 E20 E21 E22 E26:F27 E24 E25 E31:F31 E28 E29 E30 E38:F38 E33 E32 E34 E35 E36 E37 E42:F42 E41 E40 E39 E46:F49 E43 E44 E45 B56:C62 B50 B51 B54 E56:F63 E50 E51 E52 E53 E54 E55 E65:F68 E74:F75 E71 E72 E73 E78:F81 E76 E7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172" t="s">
        <v>452</v>
      </c>
      <c r="B1" s="172"/>
      <c r="C1" s="172"/>
      <c r="D1" s="172"/>
      <c r="E1" s="172"/>
      <c r="F1" s="172"/>
      <c r="G1" s="172"/>
    </row>
    <row r="2" spans="1:7" x14ac:dyDescent="0.25">
      <c r="A2" s="132" t="str">
        <f>'Formato 1'!A2</f>
        <v>SISTEMA PARA EL DESARROLLO INTEGRAL DE LA FAMILIA DEL MUNICIPIO DE CORTAZAR GTO.</v>
      </c>
      <c r="B2" s="133"/>
      <c r="C2" s="133"/>
      <c r="D2" s="133"/>
      <c r="E2" s="133"/>
      <c r="F2" s="133"/>
      <c r="G2" s="134"/>
    </row>
    <row r="3" spans="1:7" x14ac:dyDescent="0.25">
      <c r="A3" s="135" t="s">
        <v>453</v>
      </c>
      <c r="B3" s="136"/>
      <c r="C3" s="136"/>
      <c r="D3" s="136"/>
      <c r="E3" s="136"/>
      <c r="F3" s="136"/>
      <c r="G3" s="137"/>
    </row>
    <row r="4" spans="1:7" x14ac:dyDescent="0.25">
      <c r="A4" s="135" t="s">
        <v>1</v>
      </c>
      <c r="B4" s="136"/>
      <c r="C4" s="136"/>
      <c r="D4" s="136"/>
      <c r="E4" s="136"/>
      <c r="F4" s="136"/>
      <c r="G4" s="137"/>
    </row>
    <row r="5" spans="1:7" x14ac:dyDescent="0.25">
      <c r="A5" s="135" t="s">
        <v>454</v>
      </c>
      <c r="B5" s="136"/>
      <c r="C5" s="136"/>
      <c r="D5" s="136"/>
      <c r="E5" s="136"/>
      <c r="F5" s="136"/>
      <c r="G5" s="137"/>
    </row>
    <row r="6" spans="1:7" x14ac:dyDescent="0.25">
      <c r="A6" s="170" t="s">
        <v>455</v>
      </c>
      <c r="B6" s="38">
        <v>2022</v>
      </c>
      <c r="C6" s="170">
        <f>+B6+1</f>
        <v>2023</v>
      </c>
      <c r="D6" s="170">
        <f>+C6+1</f>
        <v>2024</v>
      </c>
      <c r="E6" s="170">
        <f>+D6+1</f>
        <v>2025</v>
      </c>
      <c r="F6" s="170">
        <f>+E6+1</f>
        <v>2026</v>
      </c>
      <c r="G6" s="170">
        <f>+F6+1</f>
        <v>2027</v>
      </c>
    </row>
    <row r="7" spans="1:7" ht="83.25" customHeight="1" x14ac:dyDescent="0.25">
      <c r="A7" s="171"/>
      <c r="B7" s="72" t="s">
        <v>456</v>
      </c>
      <c r="C7" s="171"/>
      <c r="D7" s="171"/>
      <c r="E7" s="171"/>
      <c r="F7" s="171"/>
      <c r="G7" s="171"/>
    </row>
    <row r="8" spans="1:7" ht="30" x14ac:dyDescent="0.25">
      <c r="A8" s="73" t="s">
        <v>457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239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240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241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458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243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244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459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460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461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264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265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462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463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464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465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466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290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291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467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294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468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296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469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298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470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3" t="s">
        <v>471</v>
      </c>
      <c r="B1" s="173"/>
      <c r="C1" s="173"/>
      <c r="D1" s="173"/>
      <c r="E1" s="173"/>
      <c r="F1" s="173"/>
      <c r="G1" s="173"/>
    </row>
    <row r="2" spans="1:7" x14ac:dyDescent="0.25">
      <c r="A2" s="132" t="str">
        <f>'Formato 1'!A2</f>
        <v>SISTEMA PARA EL DESARROLLO INTEGRAL DE LA FAMILIA DEL MUNICIPIO DE CORTAZAR GTO.</v>
      </c>
      <c r="B2" s="133"/>
      <c r="C2" s="133"/>
      <c r="D2" s="133"/>
      <c r="E2" s="133"/>
      <c r="F2" s="133"/>
      <c r="G2" s="134"/>
    </row>
    <row r="3" spans="1:7" x14ac:dyDescent="0.25">
      <c r="A3" s="117" t="s">
        <v>472</v>
      </c>
      <c r="B3" s="118"/>
      <c r="C3" s="118"/>
      <c r="D3" s="118"/>
      <c r="E3" s="118"/>
      <c r="F3" s="118"/>
      <c r="G3" s="119"/>
    </row>
    <row r="4" spans="1:7" x14ac:dyDescent="0.25">
      <c r="A4" s="117" t="s">
        <v>1</v>
      </c>
      <c r="B4" s="118"/>
      <c r="C4" s="118"/>
      <c r="D4" s="118"/>
      <c r="E4" s="118"/>
      <c r="F4" s="118"/>
      <c r="G4" s="119"/>
    </row>
    <row r="5" spans="1:7" x14ac:dyDescent="0.25">
      <c r="A5" s="117" t="s">
        <v>454</v>
      </c>
      <c r="B5" s="118"/>
      <c r="C5" s="118"/>
      <c r="D5" s="118"/>
      <c r="E5" s="118"/>
      <c r="F5" s="118"/>
      <c r="G5" s="119"/>
    </row>
    <row r="6" spans="1:7" x14ac:dyDescent="0.25">
      <c r="A6" s="174" t="s">
        <v>473</v>
      </c>
      <c r="B6" s="38">
        <v>2022</v>
      </c>
      <c r="C6" s="170">
        <f>+B6+1</f>
        <v>2023</v>
      </c>
      <c r="D6" s="170">
        <f>+C6+1</f>
        <v>2024</v>
      </c>
      <c r="E6" s="170">
        <f>+D6+1</f>
        <v>2025</v>
      </c>
      <c r="F6" s="170">
        <f>+E6+1</f>
        <v>2026</v>
      </c>
      <c r="G6" s="170">
        <f>+F6+1</f>
        <v>2027</v>
      </c>
    </row>
    <row r="7" spans="1:7" ht="57.75" customHeight="1" x14ac:dyDescent="0.25">
      <c r="A7" s="175"/>
      <c r="B7" s="39" t="s">
        <v>456</v>
      </c>
      <c r="C7" s="171"/>
      <c r="D7" s="171"/>
      <c r="E7" s="171"/>
      <c r="F7" s="171"/>
      <c r="G7" s="171"/>
    </row>
    <row r="8" spans="1:7" x14ac:dyDescent="0.25">
      <c r="A8" s="27" t="s">
        <v>474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475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476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477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478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479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480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481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482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483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484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475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476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477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478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479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480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481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485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483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486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3" t="s">
        <v>487</v>
      </c>
      <c r="B1" s="173"/>
      <c r="C1" s="173"/>
      <c r="D1" s="173"/>
      <c r="E1" s="173"/>
      <c r="F1" s="173"/>
      <c r="G1" s="173"/>
    </row>
    <row r="2" spans="1:7" x14ac:dyDescent="0.25">
      <c r="A2" s="132" t="str">
        <f>'Formato 1'!A2</f>
        <v>SISTEMA PARA EL DESARROLLO INTEGRAL DE LA FAMILIA DEL MUNICIPIO DE CORTAZAR GTO.</v>
      </c>
      <c r="B2" s="133"/>
      <c r="C2" s="133"/>
      <c r="D2" s="133"/>
      <c r="E2" s="133"/>
      <c r="F2" s="133"/>
      <c r="G2" s="134"/>
    </row>
    <row r="3" spans="1:7" x14ac:dyDescent="0.25">
      <c r="A3" s="117" t="s">
        <v>488</v>
      </c>
      <c r="B3" s="118"/>
      <c r="C3" s="118"/>
      <c r="D3" s="118"/>
      <c r="E3" s="118"/>
      <c r="F3" s="118"/>
      <c r="G3" s="119"/>
    </row>
    <row r="4" spans="1:7" x14ac:dyDescent="0.25">
      <c r="A4" s="120" t="s">
        <v>1</v>
      </c>
      <c r="B4" s="121"/>
      <c r="C4" s="121"/>
      <c r="D4" s="121"/>
      <c r="E4" s="121"/>
      <c r="F4" s="121"/>
      <c r="G4" s="122"/>
    </row>
    <row r="5" spans="1:7" x14ac:dyDescent="0.25">
      <c r="A5" s="177" t="s">
        <v>455</v>
      </c>
      <c r="B5" s="178">
        <v>2017</v>
      </c>
      <c r="C5" s="178">
        <f>+B5+1</f>
        <v>2018</v>
      </c>
      <c r="D5" s="178">
        <f>+C5+1</f>
        <v>2019</v>
      </c>
      <c r="E5" s="178">
        <f>+D5+1</f>
        <v>2020</v>
      </c>
      <c r="F5" s="178">
        <f>+E5+1</f>
        <v>2021</v>
      </c>
      <c r="G5" s="38">
        <f>+F5+1</f>
        <v>2022</v>
      </c>
    </row>
    <row r="6" spans="1:7" ht="32.25" x14ac:dyDescent="0.25">
      <c r="A6" s="160"/>
      <c r="B6" s="179"/>
      <c r="C6" s="179"/>
      <c r="D6" s="179"/>
      <c r="E6" s="179"/>
      <c r="F6" s="179"/>
      <c r="G6" s="39" t="s">
        <v>489</v>
      </c>
    </row>
    <row r="7" spans="1:7" x14ac:dyDescent="0.25">
      <c r="A7" s="64" t="s">
        <v>457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490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491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492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493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494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495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496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497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498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499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500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501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463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502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503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504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505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506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467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294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507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296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469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508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509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176" t="s">
        <v>510</v>
      </c>
      <c r="B39" s="176"/>
      <c r="C39" s="176"/>
      <c r="D39" s="176"/>
      <c r="E39" s="176"/>
      <c r="F39" s="176"/>
      <c r="G39" s="176"/>
    </row>
    <row r="40" spans="1:7" x14ac:dyDescent="0.25">
      <c r="A40" s="176" t="s">
        <v>511</v>
      </c>
      <c r="B40" s="176"/>
      <c r="C40" s="176"/>
      <c r="D40" s="176"/>
      <c r="E40" s="176"/>
      <c r="F40" s="176"/>
      <c r="G40" s="17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3" t="s">
        <v>512</v>
      </c>
      <c r="B1" s="173"/>
      <c r="C1" s="173"/>
      <c r="D1" s="173"/>
      <c r="E1" s="173"/>
      <c r="F1" s="173"/>
      <c r="G1" s="173"/>
    </row>
    <row r="2" spans="1:7" x14ac:dyDescent="0.25">
      <c r="A2" s="132" t="str">
        <f>'Formato 1'!A2</f>
        <v>SISTEMA PARA EL DESARROLLO INTEGRAL DE LA FAMILIA DEL MUNICIPIO DE CORTAZAR GTO.</v>
      </c>
      <c r="B2" s="133"/>
      <c r="C2" s="133"/>
      <c r="D2" s="133"/>
      <c r="E2" s="133"/>
      <c r="F2" s="133"/>
      <c r="G2" s="134"/>
    </row>
    <row r="3" spans="1:7" x14ac:dyDescent="0.25">
      <c r="A3" s="117" t="s">
        <v>513</v>
      </c>
      <c r="B3" s="118"/>
      <c r="C3" s="118"/>
      <c r="D3" s="118"/>
      <c r="E3" s="118"/>
      <c r="F3" s="118"/>
      <c r="G3" s="119"/>
    </row>
    <row r="4" spans="1:7" x14ac:dyDescent="0.25">
      <c r="A4" s="120" t="s">
        <v>1</v>
      </c>
      <c r="B4" s="121"/>
      <c r="C4" s="121"/>
      <c r="D4" s="121"/>
      <c r="E4" s="121"/>
      <c r="F4" s="121"/>
      <c r="G4" s="122"/>
    </row>
    <row r="5" spans="1:7" x14ac:dyDescent="0.25">
      <c r="A5" s="180" t="s">
        <v>473</v>
      </c>
      <c r="B5" s="178">
        <v>2017</v>
      </c>
      <c r="C5" s="178">
        <f>+B5+1</f>
        <v>2018</v>
      </c>
      <c r="D5" s="178">
        <f>+C5+1</f>
        <v>2019</v>
      </c>
      <c r="E5" s="178">
        <f>+D5+1</f>
        <v>2020</v>
      </c>
      <c r="F5" s="178">
        <f>+E5+1</f>
        <v>2021</v>
      </c>
      <c r="G5" s="38">
        <v>2022</v>
      </c>
    </row>
    <row r="6" spans="1:7" ht="48.75" customHeight="1" x14ac:dyDescent="0.25">
      <c r="A6" s="181"/>
      <c r="B6" s="179"/>
      <c r="C6" s="179"/>
      <c r="D6" s="179"/>
      <c r="E6" s="179"/>
      <c r="F6" s="179"/>
      <c r="G6" s="39" t="s">
        <v>514</v>
      </c>
    </row>
    <row r="7" spans="1:7" x14ac:dyDescent="0.25">
      <c r="A7" s="27" t="s">
        <v>474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475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476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477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478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479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480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481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482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483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484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475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476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477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478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479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480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481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485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483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515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176" t="s">
        <v>510</v>
      </c>
      <c r="B32" s="176"/>
      <c r="C32" s="176"/>
      <c r="D32" s="176"/>
      <c r="E32" s="176"/>
      <c r="F32" s="176"/>
      <c r="G32" s="176"/>
    </row>
    <row r="33" spans="1:7" x14ac:dyDescent="0.25">
      <c r="A33" s="176" t="s">
        <v>511</v>
      </c>
      <c r="B33" s="176"/>
      <c r="C33" s="176"/>
      <c r="D33" s="176"/>
      <c r="E33" s="176"/>
      <c r="F33" s="176"/>
      <c r="G33" s="17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182" t="s">
        <v>516</v>
      </c>
      <c r="B1" s="182"/>
      <c r="C1" s="182"/>
      <c r="D1" s="182"/>
      <c r="E1" s="182"/>
      <c r="F1" s="182"/>
    </row>
    <row r="2" spans="1:6" ht="20.100000000000001" customHeight="1" x14ac:dyDescent="0.25">
      <c r="A2" s="114" t="str">
        <f>'Formato 1'!A2</f>
        <v>SISTEMA PARA EL DESARROLLO INTEGRAL DE LA FAMILIA DEL MUNICIPIO DE CORTAZAR GTO.</v>
      </c>
      <c r="B2" s="138"/>
      <c r="C2" s="138"/>
      <c r="D2" s="138"/>
      <c r="E2" s="138"/>
      <c r="F2" s="139"/>
    </row>
    <row r="3" spans="1:6" ht="29.25" customHeight="1" x14ac:dyDescent="0.25">
      <c r="A3" s="140" t="s">
        <v>517</v>
      </c>
      <c r="B3" s="141"/>
      <c r="C3" s="141"/>
      <c r="D3" s="141"/>
      <c r="E3" s="141"/>
      <c r="F3" s="142"/>
    </row>
    <row r="4" spans="1:6" ht="35.25" customHeight="1" x14ac:dyDescent="0.25">
      <c r="A4" s="125"/>
      <c r="B4" s="125" t="s">
        <v>518</v>
      </c>
      <c r="C4" s="125" t="s">
        <v>519</v>
      </c>
      <c r="D4" s="125" t="s">
        <v>520</v>
      </c>
      <c r="E4" s="125" t="s">
        <v>521</v>
      </c>
      <c r="F4" s="125" t="s">
        <v>522</v>
      </c>
    </row>
    <row r="5" spans="1:6" ht="12.75" customHeight="1" x14ac:dyDescent="0.25">
      <c r="A5" s="19" t="s">
        <v>523</v>
      </c>
      <c r="B5" s="55"/>
      <c r="C5" s="55"/>
      <c r="D5" s="55"/>
      <c r="E5" s="55"/>
      <c r="F5" s="55"/>
    </row>
    <row r="6" spans="1:6" ht="30" x14ac:dyDescent="0.25">
      <c r="A6" s="61" t="s">
        <v>524</v>
      </c>
      <c r="B6" s="62"/>
      <c r="C6" s="62"/>
      <c r="D6" s="62"/>
      <c r="E6" s="62"/>
      <c r="F6" s="62"/>
    </row>
    <row r="7" spans="1:6" ht="15" x14ac:dyDescent="0.25">
      <c r="A7" s="61" t="s">
        <v>525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526</v>
      </c>
      <c r="B9" s="47"/>
      <c r="C9" s="47"/>
      <c r="D9" s="47"/>
      <c r="E9" s="47"/>
      <c r="F9" s="47"/>
    </row>
    <row r="10" spans="1:6" ht="15" x14ac:dyDescent="0.25">
      <c r="A10" s="61" t="s">
        <v>527</v>
      </c>
      <c r="B10" s="62"/>
      <c r="C10" s="62"/>
      <c r="D10" s="62"/>
      <c r="E10" s="62"/>
      <c r="F10" s="62"/>
    </row>
    <row r="11" spans="1:6" ht="15" x14ac:dyDescent="0.25">
      <c r="A11" s="83" t="s">
        <v>528</v>
      </c>
      <c r="B11" s="62"/>
      <c r="C11" s="62"/>
      <c r="D11" s="62"/>
      <c r="E11" s="62"/>
      <c r="F11" s="62"/>
    </row>
    <row r="12" spans="1:6" ht="15" x14ac:dyDescent="0.25">
      <c r="A12" s="83" t="s">
        <v>529</v>
      </c>
      <c r="B12" s="62"/>
      <c r="C12" s="62"/>
      <c r="D12" s="62"/>
      <c r="E12" s="62"/>
      <c r="F12" s="62"/>
    </row>
    <row r="13" spans="1:6" ht="15" x14ac:dyDescent="0.25">
      <c r="A13" s="83" t="s">
        <v>530</v>
      </c>
      <c r="B13" s="62"/>
      <c r="C13" s="62"/>
      <c r="D13" s="62"/>
      <c r="E13" s="62"/>
      <c r="F13" s="62"/>
    </row>
    <row r="14" spans="1:6" ht="15" x14ac:dyDescent="0.25">
      <c r="A14" s="61" t="s">
        <v>531</v>
      </c>
      <c r="B14" s="62"/>
      <c r="C14" s="62"/>
      <c r="D14" s="62"/>
      <c r="E14" s="62"/>
      <c r="F14" s="62"/>
    </row>
    <row r="15" spans="1:6" ht="15" x14ac:dyDescent="0.25">
      <c r="A15" s="83" t="s">
        <v>528</v>
      </c>
      <c r="B15" s="62"/>
      <c r="C15" s="62"/>
      <c r="D15" s="62"/>
      <c r="E15" s="62"/>
      <c r="F15" s="62"/>
    </row>
    <row r="16" spans="1:6" ht="15" x14ac:dyDescent="0.25">
      <c r="A16" s="83" t="s">
        <v>529</v>
      </c>
      <c r="B16" s="62"/>
      <c r="C16" s="62"/>
      <c r="D16" s="62"/>
      <c r="E16" s="62"/>
      <c r="F16" s="62"/>
    </row>
    <row r="17" spans="1:6" ht="15" x14ac:dyDescent="0.25">
      <c r="A17" s="83" t="s">
        <v>530</v>
      </c>
      <c r="B17" s="62"/>
      <c r="C17" s="62"/>
      <c r="D17" s="62"/>
      <c r="E17" s="62"/>
      <c r="F17" s="62"/>
    </row>
    <row r="18" spans="1:6" ht="15" x14ac:dyDescent="0.25">
      <c r="A18" s="61" t="s">
        <v>532</v>
      </c>
      <c r="B18" s="126"/>
      <c r="C18" s="62"/>
      <c r="D18" s="62"/>
      <c r="E18" s="62"/>
      <c r="F18" s="62"/>
    </row>
    <row r="19" spans="1:6" ht="15" x14ac:dyDescent="0.25">
      <c r="A19" s="61" t="s">
        <v>533</v>
      </c>
      <c r="B19" s="62"/>
      <c r="C19" s="62"/>
      <c r="D19" s="62"/>
      <c r="E19" s="62"/>
      <c r="F19" s="62"/>
    </row>
    <row r="20" spans="1:6" ht="30" x14ac:dyDescent="0.25">
      <c r="A20" s="61" t="s">
        <v>534</v>
      </c>
      <c r="B20" s="127"/>
      <c r="C20" s="127"/>
      <c r="D20" s="127"/>
      <c r="E20" s="127"/>
      <c r="F20" s="127"/>
    </row>
    <row r="21" spans="1:6" ht="30" x14ac:dyDescent="0.25">
      <c r="A21" s="61" t="s">
        <v>535</v>
      </c>
      <c r="B21" s="127"/>
      <c r="C21" s="127"/>
      <c r="D21" s="127"/>
      <c r="E21" s="127"/>
      <c r="F21" s="127"/>
    </row>
    <row r="22" spans="1:6" ht="30" x14ac:dyDescent="0.25">
      <c r="A22" s="61" t="s">
        <v>536</v>
      </c>
      <c r="B22" s="127"/>
      <c r="C22" s="127"/>
      <c r="D22" s="127"/>
      <c r="E22" s="127"/>
      <c r="F22" s="127"/>
    </row>
    <row r="23" spans="1:6" ht="15" x14ac:dyDescent="0.25">
      <c r="A23" s="61" t="s">
        <v>537</v>
      </c>
      <c r="B23" s="127"/>
      <c r="C23" s="127"/>
      <c r="D23" s="127"/>
      <c r="E23" s="127"/>
      <c r="F23" s="127"/>
    </row>
    <row r="24" spans="1:6" ht="15" x14ac:dyDescent="0.25">
      <c r="A24" s="61" t="s">
        <v>538</v>
      </c>
      <c r="B24" s="128"/>
      <c r="C24" s="62"/>
      <c r="D24" s="62"/>
      <c r="E24" s="62"/>
      <c r="F24" s="62"/>
    </row>
    <row r="25" spans="1:6" ht="15" x14ac:dyDescent="0.25">
      <c r="A25" s="61" t="s">
        <v>539</v>
      </c>
      <c r="B25" s="128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540</v>
      </c>
      <c r="B27" s="47"/>
      <c r="C27" s="47"/>
      <c r="D27" s="47"/>
      <c r="E27" s="47"/>
      <c r="F27" s="47"/>
    </row>
    <row r="28" spans="1:6" ht="15" x14ac:dyDescent="0.25">
      <c r="A28" s="61" t="s">
        <v>541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542</v>
      </c>
      <c r="B30" s="47"/>
      <c r="C30" s="47"/>
      <c r="D30" s="47"/>
      <c r="E30" s="47"/>
      <c r="F30" s="47"/>
    </row>
    <row r="31" spans="1:6" ht="15" x14ac:dyDescent="0.25">
      <c r="A31" s="61" t="s">
        <v>527</v>
      </c>
      <c r="B31" s="62"/>
      <c r="C31" s="62"/>
      <c r="D31" s="62"/>
      <c r="E31" s="62"/>
      <c r="F31" s="62"/>
    </row>
    <row r="32" spans="1:6" ht="15" x14ac:dyDescent="0.25">
      <c r="A32" s="61" t="s">
        <v>531</v>
      </c>
      <c r="B32" s="62"/>
      <c r="C32" s="62"/>
      <c r="D32" s="62"/>
      <c r="E32" s="62"/>
      <c r="F32" s="62"/>
    </row>
    <row r="33" spans="1:6" ht="15" x14ac:dyDescent="0.25">
      <c r="A33" s="61" t="s">
        <v>543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544</v>
      </c>
      <c r="B35" s="47"/>
      <c r="C35" s="47"/>
      <c r="D35" s="47"/>
      <c r="E35" s="47"/>
      <c r="F35" s="47"/>
    </row>
    <row r="36" spans="1:6" ht="15" x14ac:dyDescent="0.25">
      <c r="A36" s="61" t="s">
        <v>545</v>
      </c>
      <c r="B36" s="62"/>
      <c r="C36" s="62"/>
      <c r="D36" s="62"/>
      <c r="E36" s="62"/>
      <c r="F36" s="62"/>
    </row>
    <row r="37" spans="1:6" ht="15" x14ac:dyDescent="0.25">
      <c r="A37" s="61" t="s">
        <v>546</v>
      </c>
      <c r="B37" s="62"/>
      <c r="C37" s="62"/>
      <c r="D37" s="62"/>
      <c r="E37" s="62"/>
      <c r="F37" s="62"/>
    </row>
    <row r="38" spans="1:6" ht="15" x14ac:dyDescent="0.25">
      <c r="A38" s="61" t="s">
        <v>547</v>
      </c>
      <c r="B38" s="128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548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549</v>
      </c>
      <c r="B42" s="47"/>
      <c r="C42" s="47"/>
      <c r="D42" s="47"/>
      <c r="E42" s="47"/>
      <c r="F42" s="47"/>
    </row>
    <row r="43" spans="1:6" ht="15" x14ac:dyDescent="0.25">
      <c r="A43" s="61" t="s">
        <v>550</v>
      </c>
      <c r="B43" s="62"/>
      <c r="C43" s="62"/>
      <c r="D43" s="62"/>
      <c r="E43" s="62"/>
      <c r="F43" s="62"/>
    </row>
    <row r="44" spans="1:6" ht="15" x14ac:dyDescent="0.25">
      <c r="A44" s="61" t="s">
        <v>551</v>
      </c>
      <c r="B44" s="62"/>
      <c r="C44" s="62"/>
      <c r="D44" s="62"/>
      <c r="E44" s="62"/>
      <c r="F44" s="62"/>
    </row>
    <row r="45" spans="1:6" ht="15" x14ac:dyDescent="0.25">
      <c r="A45" s="61" t="s">
        <v>552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553</v>
      </c>
      <c r="B47" s="47"/>
      <c r="C47" s="47"/>
      <c r="D47" s="47"/>
      <c r="E47" s="47"/>
      <c r="F47" s="47"/>
    </row>
    <row r="48" spans="1:6" ht="15" x14ac:dyDescent="0.25">
      <c r="A48" s="61" t="s">
        <v>551</v>
      </c>
      <c r="B48" s="127"/>
      <c r="C48" s="127"/>
      <c r="D48" s="127"/>
      <c r="E48" s="127"/>
      <c r="F48" s="127"/>
    </row>
    <row r="49" spans="1:6" ht="15" x14ac:dyDescent="0.25">
      <c r="A49" s="61" t="s">
        <v>552</v>
      </c>
      <c r="B49" s="127"/>
      <c r="C49" s="127"/>
      <c r="D49" s="127"/>
      <c r="E49" s="127"/>
      <c r="F49" s="127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554</v>
      </c>
      <c r="B51" s="47"/>
      <c r="C51" s="47"/>
      <c r="D51" s="47"/>
      <c r="E51" s="47"/>
      <c r="F51" s="47"/>
    </row>
    <row r="52" spans="1:6" ht="15" x14ac:dyDescent="0.25">
      <c r="A52" s="61" t="s">
        <v>551</v>
      </c>
      <c r="B52" s="62"/>
      <c r="C52" s="62"/>
      <c r="D52" s="62"/>
      <c r="E52" s="62"/>
      <c r="F52" s="62"/>
    </row>
    <row r="53" spans="1:6" ht="15" x14ac:dyDescent="0.25">
      <c r="A53" s="61" t="s">
        <v>552</v>
      </c>
      <c r="B53" s="62"/>
      <c r="C53" s="62"/>
      <c r="D53" s="62"/>
      <c r="E53" s="62"/>
      <c r="F53" s="62"/>
    </row>
    <row r="54" spans="1:6" ht="15" x14ac:dyDescent="0.25">
      <c r="A54" s="61" t="s">
        <v>555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556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551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552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557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558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559</v>
      </c>
      <c r="B62" s="128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560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561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562</v>
      </c>
      <c r="B66" s="62"/>
      <c r="C66" s="62"/>
      <c r="D66" s="62"/>
      <c r="E66" s="62"/>
      <c r="F66" s="62"/>
    </row>
    <row r="67" spans="1:6" ht="20.100000000000001" customHeight="1" x14ac:dyDescent="0.25">
      <c r="A67" s="124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4" zoomScale="94" zoomScaleNormal="110" workbookViewId="0">
      <selection activeCell="F19" sqref="F1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49" t="s">
        <v>123</v>
      </c>
      <c r="B1" s="150"/>
      <c r="C1" s="150"/>
      <c r="D1" s="150"/>
      <c r="E1" s="150"/>
      <c r="F1" s="150"/>
      <c r="G1" s="150"/>
      <c r="H1" s="151"/>
    </row>
    <row r="2" spans="1:8" x14ac:dyDescent="0.25">
      <c r="A2" s="114" t="str">
        <f>'Formato 1'!A2</f>
        <v>SISTEMA PARA EL DESARROLLO INTEGRAL DE LA FAMILIA DEL MUNICIPIO DE CORTAZAR GTO.</v>
      </c>
      <c r="B2" s="115"/>
      <c r="C2" s="115"/>
      <c r="D2" s="115"/>
      <c r="E2" s="115"/>
      <c r="F2" s="115"/>
      <c r="G2" s="115"/>
      <c r="H2" s="116"/>
    </row>
    <row r="3" spans="1:8" ht="15" customHeight="1" x14ac:dyDescent="0.25">
      <c r="A3" s="117" t="s">
        <v>124</v>
      </c>
      <c r="B3" s="118"/>
      <c r="C3" s="118"/>
      <c r="D3" s="118"/>
      <c r="E3" s="118"/>
      <c r="F3" s="118"/>
      <c r="G3" s="118"/>
      <c r="H3" s="119"/>
    </row>
    <row r="4" spans="1:8" ht="15" customHeight="1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8"/>
      <c r="H4" s="119"/>
    </row>
    <row r="5" spans="1:8" x14ac:dyDescent="0.25">
      <c r="A5" s="120" t="s">
        <v>1</v>
      </c>
      <c r="B5" s="121"/>
      <c r="C5" s="121"/>
      <c r="D5" s="121"/>
      <c r="E5" s="121"/>
      <c r="F5" s="121"/>
      <c r="G5" s="121"/>
      <c r="H5" s="122"/>
    </row>
    <row r="6" spans="1:8" ht="41.45" customHeight="1" x14ac:dyDescent="0.25">
      <c r="A6" s="5" t="s">
        <v>125</v>
      </c>
      <c r="B6" s="6" t="s">
        <v>126</v>
      </c>
      <c r="C6" s="5" t="s">
        <v>127</v>
      </c>
      <c r="D6" s="5" t="s">
        <v>128</v>
      </c>
      <c r="E6" s="5" t="s">
        <v>129</v>
      </c>
      <c r="F6" s="5" t="s">
        <v>130</v>
      </c>
      <c r="G6" s="5" t="s">
        <v>131</v>
      </c>
      <c r="H6" s="7" t="s">
        <v>132</v>
      </c>
    </row>
    <row r="7" spans="1:8" x14ac:dyDescent="0.25">
      <c r="A7" s="106"/>
      <c r="B7" s="107"/>
      <c r="C7" s="107"/>
      <c r="D7" s="107"/>
      <c r="E7" s="107"/>
      <c r="F7" s="107"/>
      <c r="G7" s="107"/>
      <c r="H7" s="107"/>
    </row>
    <row r="8" spans="1:8" x14ac:dyDescent="0.25">
      <c r="A8" s="8" t="s">
        <v>133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8" t="s">
        <v>134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25">
      <c r="A10" s="109" t="s">
        <v>135</v>
      </c>
      <c r="B10" s="110">
        <v>0</v>
      </c>
      <c r="C10" s="49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x14ac:dyDescent="0.25">
      <c r="A11" s="109" t="s">
        <v>136</v>
      </c>
      <c r="B11" s="110">
        <v>0</v>
      </c>
      <c r="C11" s="49">
        <v>0</v>
      </c>
      <c r="D11" s="110">
        <v>0</v>
      </c>
      <c r="E11" s="110">
        <v>0</v>
      </c>
      <c r="F11" s="110">
        <v>0</v>
      </c>
      <c r="G11" s="49">
        <v>0</v>
      </c>
      <c r="H11" s="49">
        <v>0</v>
      </c>
    </row>
    <row r="12" spans="1:8" ht="16.5" customHeight="1" x14ac:dyDescent="0.25">
      <c r="A12" s="109" t="s">
        <v>137</v>
      </c>
      <c r="B12" s="110">
        <v>0</v>
      </c>
      <c r="C12" s="49">
        <v>0</v>
      </c>
      <c r="D12" s="110">
        <v>0</v>
      </c>
      <c r="E12" s="110">
        <v>0</v>
      </c>
      <c r="F12" s="110">
        <v>0</v>
      </c>
      <c r="G12" s="49">
        <v>0</v>
      </c>
      <c r="H12" s="49">
        <v>0</v>
      </c>
    </row>
    <row r="13" spans="1:8" x14ac:dyDescent="0.25">
      <c r="A13" s="108" t="s">
        <v>138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25">
      <c r="A14" s="109" t="s">
        <v>139</v>
      </c>
      <c r="B14" s="110">
        <v>0</v>
      </c>
      <c r="C14" s="49">
        <v>0</v>
      </c>
      <c r="D14" s="110">
        <v>0</v>
      </c>
      <c r="E14" s="110">
        <v>0</v>
      </c>
      <c r="F14" s="110">
        <v>0</v>
      </c>
      <c r="G14" s="49">
        <v>0</v>
      </c>
      <c r="H14" s="49">
        <v>0</v>
      </c>
    </row>
    <row r="15" spans="1:8" ht="15" customHeight="1" x14ac:dyDescent="0.25">
      <c r="A15" s="109" t="s">
        <v>140</v>
      </c>
      <c r="B15" s="110">
        <v>0</v>
      </c>
      <c r="C15" s="49">
        <v>0</v>
      </c>
      <c r="D15" s="110">
        <v>0</v>
      </c>
      <c r="E15" s="110">
        <v>0</v>
      </c>
      <c r="F15" s="110">
        <v>0</v>
      </c>
      <c r="G15" s="49">
        <v>0</v>
      </c>
      <c r="H15" s="49">
        <v>0</v>
      </c>
    </row>
    <row r="16" spans="1:8" x14ac:dyDescent="0.25">
      <c r="A16" s="109" t="s">
        <v>141</v>
      </c>
      <c r="B16" s="110">
        <v>0</v>
      </c>
      <c r="C16" s="49">
        <v>0</v>
      </c>
      <c r="D16" s="110">
        <v>0</v>
      </c>
      <c r="E16" s="110">
        <v>0</v>
      </c>
      <c r="F16" s="110">
        <v>0</v>
      </c>
      <c r="G16" s="49">
        <v>0</v>
      </c>
      <c r="H16" s="49">
        <v>0</v>
      </c>
    </row>
    <row r="17" spans="1:8" x14ac:dyDescent="0.25">
      <c r="A17" s="111"/>
      <c r="B17" s="94"/>
      <c r="C17" s="94"/>
      <c r="D17" s="94"/>
      <c r="E17" s="94"/>
      <c r="F17" s="94"/>
      <c r="G17" s="94"/>
      <c r="H17" s="94"/>
    </row>
    <row r="18" spans="1:8" x14ac:dyDescent="0.25">
      <c r="A18" s="8" t="s">
        <v>142</v>
      </c>
      <c r="B18" s="4">
        <v>311112</v>
      </c>
      <c r="C18" s="112"/>
      <c r="D18" s="112"/>
      <c r="E18" s="112"/>
      <c r="F18" s="4">
        <v>614845.30000000005</v>
      </c>
      <c r="G18" s="112"/>
      <c r="H18" s="112"/>
    </row>
    <row r="19" spans="1:8" ht="16.5" customHeight="1" x14ac:dyDescent="0.25">
      <c r="A19" s="111"/>
      <c r="B19" s="94"/>
      <c r="C19" s="94"/>
      <c r="D19" s="94"/>
      <c r="E19" s="94"/>
      <c r="F19" s="94"/>
      <c r="G19" s="94"/>
      <c r="H19" s="94"/>
    </row>
    <row r="20" spans="1:8" ht="14.45" customHeight="1" x14ac:dyDescent="0.25">
      <c r="A20" s="8" t="s">
        <v>143</v>
      </c>
      <c r="B20" s="4">
        <f t="shared" ref="B20:H20" si="3">B8+B18</f>
        <v>311112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614845.30000000005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11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144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3" t="s">
        <v>145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3" t="s">
        <v>146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3" t="s">
        <v>147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148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3" t="s">
        <v>149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3" t="s">
        <v>150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3" t="s">
        <v>151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152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52" t="s">
        <v>153</v>
      </c>
      <c r="B33" s="152"/>
      <c r="C33" s="152"/>
      <c r="D33" s="152"/>
      <c r="E33" s="152"/>
      <c r="F33" s="152"/>
      <c r="G33" s="152"/>
      <c r="H33" s="152"/>
    </row>
    <row r="34" spans="1:8" ht="14.45" customHeight="1" x14ac:dyDescent="0.25">
      <c r="A34" s="152"/>
      <c r="B34" s="152"/>
      <c r="C34" s="152"/>
      <c r="D34" s="152"/>
      <c r="E34" s="152"/>
      <c r="F34" s="152"/>
      <c r="G34" s="152"/>
      <c r="H34" s="152"/>
    </row>
    <row r="35" spans="1:8" ht="14.45" customHeight="1" x14ac:dyDescent="0.25">
      <c r="A35" s="152"/>
      <c r="B35" s="152"/>
      <c r="C35" s="152"/>
      <c r="D35" s="152"/>
      <c r="E35" s="152"/>
      <c r="F35" s="152"/>
      <c r="G35" s="152"/>
      <c r="H35" s="152"/>
    </row>
    <row r="36" spans="1:8" ht="14.45" customHeight="1" x14ac:dyDescent="0.25">
      <c r="A36" s="152"/>
      <c r="B36" s="152"/>
      <c r="C36" s="152"/>
      <c r="D36" s="152"/>
      <c r="E36" s="152"/>
      <c r="F36" s="152"/>
      <c r="G36" s="152"/>
      <c r="H36" s="152"/>
    </row>
    <row r="37" spans="1:8" ht="14.45" customHeight="1" x14ac:dyDescent="0.25">
      <c r="A37" s="152"/>
      <c r="B37" s="152"/>
      <c r="C37" s="152"/>
      <c r="D37" s="152"/>
      <c r="E37" s="152"/>
      <c r="F37" s="152"/>
      <c r="G37" s="152"/>
      <c r="H37" s="152"/>
    </row>
    <row r="38" spans="1:8" x14ac:dyDescent="0.25">
      <c r="A38" s="63"/>
    </row>
    <row r="39" spans="1:8" ht="45" x14ac:dyDescent="0.25">
      <c r="A39" s="5" t="s">
        <v>154</v>
      </c>
      <c r="B39" s="5" t="s">
        <v>155</v>
      </c>
      <c r="C39" s="5" t="s">
        <v>156</v>
      </c>
      <c r="D39" s="5" t="s">
        <v>157</v>
      </c>
      <c r="E39" s="5" t="s">
        <v>158</v>
      </c>
      <c r="F39" s="7" t="s">
        <v>159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160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3" t="s">
        <v>161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3" t="s">
        <v>162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3" t="s">
        <v>163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152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66" zoomScaleNormal="70" workbookViewId="0">
      <selection activeCell="A9" sqref="A9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3" t="s">
        <v>164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</row>
    <row r="2" spans="1:11" x14ac:dyDescent="0.25">
      <c r="A2" s="114" t="str">
        <f>'Formato 1'!A2</f>
        <v>SISTEMA PARA EL DESARROLLO INTEGRAL DE LA FAMILIA DEL MUNICIPIO DE CORTAZAR GTO.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x14ac:dyDescent="0.25">
      <c r="A3" s="117" t="s">
        <v>165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x14ac:dyDescent="0.25">
      <c r="A4" s="117" t="s">
        <v>566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x14ac:dyDescent="0.25">
      <c r="A5" s="117" t="s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41.45" customHeight="1" x14ac:dyDescent="0.25">
      <c r="A6" s="7" t="s">
        <v>166</v>
      </c>
      <c r="B6" s="7" t="s">
        <v>167</v>
      </c>
      <c r="C6" s="7" t="s">
        <v>168</v>
      </c>
      <c r="D6" s="7" t="s">
        <v>169</v>
      </c>
      <c r="E6" s="7" t="s">
        <v>170</v>
      </c>
      <c r="F6" s="7" t="s">
        <v>171</v>
      </c>
      <c r="G6" s="7" t="s">
        <v>172</v>
      </c>
      <c r="H6" s="7" t="s">
        <v>173</v>
      </c>
      <c r="I6" s="1" t="s">
        <v>174</v>
      </c>
      <c r="J6" s="1" t="s">
        <v>175</v>
      </c>
      <c r="K6" s="1" t="s">
        <v>176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177</v>
      </c>
      <c r="B8" s="102"/>
      <c r="C8" s="102"/>
      <c r="D8" s="102"/>
      <c r="E8" s="12">
        <f>SUM(E9:E12)</f>
        <v>0</v>
      </c>
      <c r="F8" s="102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3" t="s">
        <v>178</v>
      </c>
      <c r="B9" s="104"/>
      <c r="C9" s="104"/>
      <c r="D9" s="104"/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3" t="s">
        <v>179</v>
      </c>
      <c r="B10" s="104"/>
      <c r="C10" s="104"/>
      <c r="D10" s="104"/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3" t="s">
        <v>180</v>
      </c>
      <c r="B11" s="104"/>
      <c r="C11" s="104"/>
      <c r="D11" s="104"/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3" t="s">
        <v>181</v>
      </c>
      <c r="B12" s="104"/>
      <c r="C12" s="104"/>
      <c r="D12" s="104"/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152</v>
      </c>
      <c r="B13" s="105"/>
      <c r="C13" s="105"/>
      <c r="D13" s="105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182</v>
      </c>
      <c r="B14" s="102"/>
      <c r="C14" s="102"/>
      <c r="D14" s="102"/>
      <c r="E14" s="12">
        <f>SUM(E15:E18)</f>
        <v>0</v>
      </c>
      <c r="F14" s="102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3" t="s">
        <v>183</v>
      </c>
      <c r="B15" s="104"/>
      <c r="C15" s="104"/>
      <c r="D15" s="104"/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3" t="s">
        <v>184</v>
      </c>
      <c r="B16" s="104"/>
      <c r="C16" s="104"/>
      <c r="D16" s="104"/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3" t="s">
        <v>185</v>
      </c>
      <c r="B17" s="104"/>
      <c r="C17" s="104"/>
      <c r="D17" s="104"/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3" t="s">
        <v>186</v>
      </c>
      <c r="B18" s="104"/>
      <c r="C18" s="104"/>
      <c r="D18" s="104"/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5"/>
      <c r="C19" s="105"/>
      <c r="D19" s="105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187</v>
      </c>
      <c r="B20" s="102"/>
      <c r="C20" s="102"/>
      <c r="D20" s="102"/>
      <c r="E20" s="12">
        <f>SUM(E8,E14)</f>
        <v>0</v>
      </c>
      <c r="F20" s="102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Normal="100" workbookViewId="0">
      <selection activeCell="B86" sqref="B86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3" t="s">
        <v>188</v>
      </c>
      <c r="B1" s="154"/>
      <c r="C1" s="154"/>
      <c r="D1" s="155"/>
    </row>
    <row r="2" spans="1:4" x14ac:dyDescent="0.25">
      <c r="A2" s="114" t="str">
        <f>'Formato 1'!A2</f>
        <v>SISTEMA PARA EL DESARROLLO INTEGRAL DE LA FAMILIA DEL MUNICIPIO DE CORTAZAR GTO.</v>
      </c>
      <c r="B2" s="115"/>
      <c r="C2" s="115"/>
      <c r="D2" s="116"/>
    </row>
    <row r="3" spans="1:4" x14ac:dyDescent="0.25">
      <c r="A3" s="117" t="s">
        <v>189</v>
      </c>
      <c r="B3" s="118"/>
      <c r="C3" s="118"/>
      <c r="D3" s="119"/>
    </row>
    <row r="4" spans="1:4" x14ac:dyDescent="0.25">
      <c r="A4" s="117" t="str">
        <f>'Formato 3'!A4</f>
        <v>Del 1 de Enero al 31 de Diciembre de 2023 (b)</v>
      </c>
      <c r="B4" s="118"/>
      <c r="C4" s="118"/>
      <c r="D4" s="119"/>
    </row>
    <row r="5" spans="1:4" x14ac:dyDescent="0.25">
      <c r="A5" s="120" t="s">
        <v>1</v>
      </c>
      <c r="B5" s="121"/>
      <c r="C5" s="121"/>
      <c r="D5" s="122"/>
    </row>
    <row r="6" spans="1:4" ht="41.45" customHeight="1" x14ac:dyDescent="0.25"/>
    <row r="7" spans="1:4" ht="30" x14ac:dyDescent="0.25">
      <c r="A7" s="14" t="s">
        <v>5</v>
      </c>
      <c r="B7" s="7" t="s">
        <v>190</v>
      </c>
      <c r="C7" s="7" t="s">
        <v>191</v>
      </c>
      <c r="D7" s="7" t="s">
        <v>192</v>
      </c>
    </row>
    <row r="8" spans="1:4" x14ac:dyDescent="0.25">
      <c r="A8" s="3" t="s">
        <v>193</v>
      </c>
      <c r="B8" s="15">
        <f>SUM(B9:B11)</f>
        <v>11610239.83</v>
      </c>
      <c r="C8" s="15">
        <f>SUM(C9:C11)</f>
        <v>7066142.0599999996</v>
      </c>
      <c r="D8" s="15">
        <f>SUM(D9:D11)</f>
        <v>12072239.960000001</v>
      </c>
    </row>
    <row r="9" spans="1:4" x14ac:dyDescent="0.25">
      <c r="A9" s="60" t="s">
        <v>194</v>
      </c>
      <c r="B9" s="97">
        <v>11610239.83</v>
      </c>
      <c r="C9" s="97">
        <v>7066142.0599999996</v>
      </c>
      <c r="D9" s="97">
        <v>12072239.960000001</v>
      </c>
    </row>
    <row r="10" spans="1:4" x14ac:dyDescent="0.25">
      <c r="A10" s="60" t="s">
        <v>195</v>
      </c>
      <c r="B10" s="97">
        <v>0</v>
      </c>
      <c r="C10" s="97">
        <v>0</v>
      </c>
      <c r="D10" s="97">
        <v>0</v>
      </c>
    </row>
    <row r="11" spans="1:4" x14ac:dyDescent="0.25">
      <c r="A11" s="60" t="s">
        <v>196</v>
      </c>
      <c r="B11" s="97">
        <f>B44</f>
        <v>0</v>
      </c>
      <c r="C11" s="97">
        <f>C44</f>
        <v>0</v>
      </c>
      <c r="D11" s="97">
        <f>D44</f>
        <v>0</v>
      </c>
    </row>
    <row r="12" spans="1:4" x14ac:dyDescent="0.25">
      <c r="A12" s="48"/>
      <c r="B12" s="94"/>
      <c r="C12" s="94"/>
      <c r="D12" s="94"/>
    </row>
    <row r="13" spans="1:4" x14ac:dyDescent="0.25">
      <c r="A13" s="3" t="s">
        <v>197</v>
      </c>
      <c r="B13" s="15">
        <f>B14+B15</f>
        <v>11610239.83</v>
      </c>
      <c r="C13" s="15">
        <f>C14+C15</f>
        <v>7676179.9000000004</v>
      </c>
      <c r="D13" s="15">
        <f>D14+D15</f>
        <v>11694647.52</v>
      </c>
    </row>
    <row r="14" spans="1:4" x14ac:dyDescent="0.25">
      <c r="A14" s="60" t="s">
        <v>198</v>
      </c>
      <c r="B14" s="97">
        <v>11610239.83</v>
      </c>
      <c r="C14" s="97">
        <v>7676179.9000000004</v>
      </c>
      <c r="D14" s="97">
        <v>11694647.52</v>
      </c>
    </row>
    <row r="15" spans="1:4" x14ac:dyDescent="0.25">
      <c r="A15" s="60" t="s">
        <v>199</v>
      </c>
      <c r="B15" s="97">
        <v>0</v>
      </c>
      <c r="C15" s="97">
        <v>0</v>
      </c>
      <c r="D15" s="97">
        <v>0</v>
      </c>
    </row>
    <row r="16" spans="1:4" x14ac:dyDescent="0.25">
      <c r="A16" s="48"/>
      <c r="B16" s="94"/>
      <c r="C16" s="94"/>
      <c r="D16" s="94"/>
    </row>
    <row r="17" spans="1:4" x14ac:dyDescent="0.25">
      <c r="A17" s="3" t="s">
        <v>200</v>
      </c>
      <c r="B17" s="16">
        <v>0</v>
      </c>
      <c r="C17" s="15">
        <f>C18+C19</f>
        <v>0</v>
      </c>
      <c r="D17" s="15">
        <f>D18+D19</f>
        <v>0</v>
      </c>
    </row>
    <row r="18" spans="1:4" x14ac:dyDescent="0.25">
      <c r="A18" s="60" t="s">
        <v>201</v>
      </c>
      <c r="B18" s="17">
        <v>0</v>
      </c>
      <c r="C18" s="49">
        <v>0</v>
      </c>
      <c r="D18" s="49">
        <v>0</v>
      </c>
    </row>
    <row r="19" spans="1:4" x14ac:dyDescent="0.25">
      <c r="A19" s="60" t="s">
        <v>202</v>
      </c>
      <c r="B19" s="17">
        <v>0</v>
      </c>
      <c r="C19" s="49">
        <v>0</v>
      </c>
      <c r="D19" s="49">
        <v>0</v>
      </c>
    </row>
    <row r="20" spans="1:4" x14ac:dyDescent="0.25">
      <c r="A20" s="48"/>
      <c r="B20" s="94"/>
      <c r="C20" s="94"/>
      <c r="D20" s="94"/>
    </row>
    <row r="21" spans="1:4" x14ac:dyDescent="0.25">
      <c r="A21" s="3" t="s">
        <v>203</v>
      </c>
      <c r="B21" s="15">
        <f>B8-B13+B17</f>
        <v>0</v>
      </c>
      <c r="C21" s="15">
        <f>C8-C13+C17</f>
        <v>-610037.84000000078</v>
      </c>
      <c r="D21" s="15">
        <f>D8-D13+D17</f>
        <v>377592.44000000134</v>
      </c>
    </row>
    <row r="22" spans="1:4" x14ac:dyDescent="0.25">
      <c r="A22" s="3"/>
      <c r="B22" s="94"/>
      <c r="C22" s="94"/>
      <c r="D22" s="94"/>
    </row>
    <row r="23" spans="1:4" x14ac:dyDescent="0.25">
      <c r="A23" s="3" t="s">
        <v>204</v>
      </c>
      <c r="B23" s="15">
        <f>B21-B11</f>
        <v>0</v>
      </c>
      <c r="C23" s="15">
        <f>C21-C11</f>
        <v>-610037.84000000078</v>
      </c>
      <c r="D23" s="15">
        <f>D21-D11</f>
        <v>377592.44000000134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205</v>
      </c>
      <c r="B25" s="15">
        <f>B23-B17</f>
        <v>0</v>
      </c>
      <c r="C25" s="15">
        <f>C23-C17</f>
        <v>-610037.84000000078</v>
      </c>
      <c r="D25" s="15">
        <f>D23-D17</f>
        <v>377592.44000000134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206</v>
      </c>
      <c r="B28" s="7" t="s">
        <v>207</v>
      </c>
      <c r="C28" s="7" t="s">
        <v>191</v>
      </c>
      <c r="D28" s="7" t="s">
        <v>208</v>
      </c>
    </row>
    <row r="29" spans="1:4" x14ac:dyDescent="0.25">
      <c r="A29" s="3" t="s">
        <v>209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60" t="s">
        <v>210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211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212</v>
      </c>
      <c r="B33" s="4">
        <f>B25+B29</f>
        <v>0</v>
      </c>
      <c r="C33" s="4">
        <f>C25+C29</f>
        <v>-610037.84000000078</v>
      </c>
      <c r="D33" s="4">
        <f>D25+D29</f>
        <v>377592.44000000134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206</v>
      </c>
      <c r="B36" s="7" t="s">
        <v>213</v>
      </c>
      <c r="C36" s="7" t="s">
        <v>191</v>
      </c>
      <c r="D36" s="7" t="s">
        <v>192</v>
      </c>
    </row>
    <row r="37" spans="1:4" ht="14.45" customHeight="1" x14ac:dyDescent="0.25">
      <c r="A37" s="3" t="s">
        <v>214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60" t="s">
        <v>215</v>
      </c>
      <c r="B38" s="49">
        <v>0</v>
      </c>
      <c r="C38" s="49">
        <v>0</v>
      </c>
      <c r="D38" s="49">
        <v>0</v>
      </c>
    </row>
    <row r="39" spans="1:4" x14ac:dyDescent="0.25">
      <c r="A39" s="60" t="s">
        <v>216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217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60" t="s">
        <v>218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219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220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206</v>
      </c>
      <c r="B47" s="7" t="s">
        <v>213</v>
      </c>
      <c r="C47" s="7" t="s">
        <v>191</v>
      </c>
      <c r="D47" s="7" t="s">
        <v>192</v>
      </c>
    </row>
    <row r="48" spans="1:4" x14ac:dyDescent="0.25">
      <c r="A48" s="98" t="s">
        <v>221</v>
      </c>
      <c r="B48" s="99">
        <f>B9</f>
        <v>11610239.83</v>
      </c>
      <c r="C48" s="99">
        <f>C9</f>
        <v>7066142.0599999996</v>
      </c>
      <c r="D48" s="99">
        <f>D9</f>
        <v>12072239.960000001</v>
      </c>
    </row>
    <row r="49" spans="1:4" x14ac:dyDescent="0.25">
      <c r="A49" s="22" t="s">
        <v>222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100" t="s">
        <v>215</v>
      </c>
      <c r="B50" s="49">
        <v>0</v>
      </c>
      <c r="C50" s="49">
        <v>0</v>
      </c>
      <c r="D50" s="49">
        <v>0</v>
      </c>
    </row>
    <row r="51" spans="1:4" x14ac:dyDescent="0.25">
      <c r="A51" s="100" t="s">
        <v>218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198</v>
      </c>
      <c r="B53" s="49">
        <f>B14</f>
        <v>11610239.83</v>
      </c>
      <c r="C53" s="49">
        <f>C14</f>
        <v>7676179.9000000004</v>
      </c>
      <c r="D53" s="49">
        <f>D14</f>
        <v>11694647.52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201</v>
      </c>
      <c r="B55" s="23">
        <v>0</v>
      </c>
      <c r="C55" s="49">
        <f>C18</f>
        <v>0</v>
      </c>
      <c r="D55" s="49">
        <f>D18</f>
        <v>0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223</v>
      </c>
      <c r="B57" s="4">
        <f>B48+B49-B53+B55</f>
        <v>0</v>
      </c>
      <c r="C57" s="4">
        <f>C48+C49-C53+C55</f>
        <v>-610037.84000000078</v>
      </c>
      <c r="D57" s="4">
        <f>D48+D49-D53+D55</f>
        <v>377592.44000000134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224</v>
      </c>
      <c r="B59" s="4">
        <f>B57-B49</f>
        <v>0</v>
      </c>
      <c r="C59" s="4">
        <f>C57-C49</f>
        <v>-610037.84000000078</v>
      </c>
      <c r="D59" s="4">
        <f>D57-D49</f>
        <v>377592.44000000134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206</v>
      </c>
      <c r="B62" s="7" t="s">
        <v>213</v>
      </c>
      <c r="C62" s="7" t="s">
        <v>191</v>
      </c>
      <c r="D62" s="7" t="s">
        <v>192</v>
      </c>
    </row>
    <row r="63" spans="1:4" x14ac:dyDescent="0.25">
      <c r="A63" s="98" t="s">
        <v>195</v>
      </c>
      <c r="B63" s="101">
        <f>B10</f>
        <v>0</v>
      </c>
      <c r="C63" s="101">
        <f>C10</f>
        <v>0</v>
      </c>
      <c r="D63" s="101">
        <f>D10</f>
        <v>0</v>
      </c>
    </row>
    <row r="64" spans="1:4" ht="30" x14ac:dyDescent="0.25">
      <c r="A64" s="22" t="s">
        <v>225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100" t="s">
        <v>216</v>
      </c>
      <c r="B65" s="97">
        <v>0</v>
      </c>
      <c r="C65" s="97">
        <v>0</v>
      </c>
      <c r="D65" s="97">
        <v>0</v>
      </c>
    </row>
    <row r="66" spans="1:4" x14ac:dyDescent="0.25">
      <c r="A66" s="100" t="s">
        <v>219</v>
      </c>
      <c r="B66" s="97">
        <v>0</v>
      </c>
      <c r="C66" s="97">
        <v>0</v>
      </c>
      <c r="D66" s="97">
        <v>0</v>
      </c>
    </row>
    <row r="67" spans="1:4" x14ac:dyDescent="0.25">
      <c r="A67" s="47"/>
      <c r="B67" s="94"/>
      <c r="C67" s="94"/>
      <c r="D67" s="94"/>
    </row>
    <row r="68" spans="1:4" x14ac:dyDescent="0.25">
      <c r="A68" s="60" t="s">
        <v>226</v>
      </c>
      <c r="B68" s="97">
        <f>B15</f>
        <v>0</v>
      </c>
      <c r="C68" s="97">
        <f>C15</f>
        <v>0</v>
      </c>
      <c r="D68" s="97">
        <f>D15</f>
        <v>0</v>
      </c>
    </row>
    <row r="69" spans="1:4" x14ac:dyDescent="0.25">
      <c r="A69" s="47"/>
      <c r="B69" s="94"/>
      <c r="C69" s="94"/>
      <c r="D69" s="94"/>
    </row>
    <row r="70" spans="1:4" x14ac:dyDescent="0.25">
      <c r="A70" s="60" t="s">
        <v>202</v>
      </c>
      <c r="B70" s="17">
        <v>0</v>
      </c>
      <c r="C70" s="97">
        <f>C19</f>
        <v>0</v>
      </c>
      <c r="D70" s="97">
        <f>D19</f>
        <v>0</v>
      </c>
    </row>
    <row r="71" spans="1:4" x14ac:dyDescent="0.25">
      <c r="A71" s="47"/>
      <c r="B71" s="94"/>
      <c r="C71" s="94"/>
      <c r="D71" s="94"/>
    </row>
    <row r="72" spans="1:4" x14ac:dyDescent="0.25">
      <c r="A72" s="19" t="s">
        <v>227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7"/>
      <c r="B73" s="94"/>
      <c r="C73" s="94"/>
      <c r="D73" s="94"/>
    </row>
    <row r="74" spans="1:4" x14ac:dyDescent="0.25">
      <c r="A74" s="19" t="s">
        <v>228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6" zoomScaleNormal="115" workbookViewId="0">
      <selection activeCell="G34" sqref="G3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3" t="s">
        <v>229</v>
      </c>
      <c r="B1" s="154"/>
      <c r="C1" s="154"/>
      <c r="D1" s="154"/>
      <c r="E1" s="154"/>
      <c r="F1" s="154"/>
      <c r="G1" s="155"/>
    </row>
    <row r="2" spans="1:7" x14ac:dyDescent="0.25">
      <c r="A2" s="114" t="str">
        <f>'Formato 1'!A2</f>
        <v>SISTEMA PARA EL DESARROLLO INTEGRAL DE LA FAMILIA DEL MUNICIPIO DE CORTAZAR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230</v>
      </c>
      <c r="B3" s="118"/>
      <c r="C3" s="118"/>
      <c r="D3" s="118"/>
      <c r="E3" s="118"/>
      <c r="F3" s="118"/>
      <c r="G3" s="119"/>
    </row>
    <row r="4" spans="1:7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9"/>
    </row>
    <row r="5" spans="1:7" x14ac:dyDescent="0.25">
      <c r="A5" s="120" t="s">
        <v>1</v>
      </c>
      <c r="B5" s="121"/>
      <c r="C5" s="121"/>
      <c r="D5" s="121"/>
      <c r="E5" s="121"/>
      <c r="F5" s="121"/>
      <c r="G5" s="122"/>
    </row>
    <row r="6" spans="1:7" ht="41.45" customHeight="1" x14ac:dyDescent="0.25">
      <c r="A6" s="156" t="s">
        <v>231</v>
      </c>
      <c r="B6" s="158" t="s">
        <v>232</v>
      </c>
      <c r="C6" s="158"/>
      <c r="D6" s="158"/>
      <c r="E6" s="158"/>
      <c r="F6" s="158"/>
      <c r="G6" s="158" t="s">
        <v>233</v>
      </c>
    </row>
    <row r="7" spans="1:7" ht="30" x14ac:dyDescent="0.25">
      <c r="A7" s="157"/>
      <c r="B7" s="26" t="s">
        <v>234</v>
      </c>
      <c r="C7" s="7" t="s">
        <v>235</v>
      </c>
      <c r="D7" s="26" t="s">
        <v>236</v>
      </c>
      <c r="E7" s="26" t="s">
        <v>191</v>
      </c>
      <c r="F7" s="26" t="s">
        <v>237</v>
      </c>
      <c r="G7" s="158"/>
    </row>
    <row r="8" spans="1:7" x14ac:dyDescent="0.25">
      <c r="A8" s="27" t="s">
        <v>238</v>
      </c>
      <c r="B8" s="94"/>
      <c r="C8" s="94"/>
      <c r="D8" s="94"/>
      <c r="E8" s="94"/>
      <c r="F8" s="94"/>
      <c r="G8" s="94"/>
    </row>
    <row r="9" spans="1:7" x14ac:dyDescent="0.25">
      <c r="A9" s="60" t="s">
        <v>239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f>F9-B9</f>
        <v>0</v>
      </c>
    </row>
    <row r="10" spans="1:7" x14ac:dyDescent="0.25">
      <c r="A10" s="60" t="s">
        <v>240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f>F10-B10</f>
        <v>0</v>
      </c>
    </row>
    <row r="11" spans="1:7" x14ac:dyDescent="0.25">
      <c r="A11" s="60" t="s">
        <v>241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f t="shared" ref="G11:G15" si="0">F11-B11</f>
        <v>0</v>
      </c>
    </row>
    <row r="12" spans="1:7" x14ac:dyDescent="0.25">
      <c r="A12" s="60" t="s">
        <v>242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f t="shared" si="0"/>
        <v>0</v>
      </c>
    </row>
    <row r="13" spans="1:7" x14ac:dyDescent="0.25">
      <c r="A13" s="60" t="s">
        <v>243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f t="shared" si="0"/>
        <v>0</v>
      </c>
    </row>
    <row r="14" spans="1:7" x14ac:dyDescent="0.25">
      <c r="A14" s="60" t="s">
        <v>244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f t="shared" si="0"/>
        <v>0</v>
      </c>
    </row>
    <row r="15" spans="1:7" x14ac:dyDescent="0.25">
      <c r="A15" s="60" t="s">
        <v>245</v>
      </c>
      <c r="B15" s="49">
        <v>695337.55</v>
      </c>
      <c r="C15" s="49">
        <v>333549.84000000003</v>
      </c>
      <c r="D15" s="49">
        <v>1028887.39</v>
      </c>
      <c r="E15" s="49">
        <v>1028887.39</v>
      </c>
      <c r="F15" s="49">
        <v>1028887.39</v>
      </c>
      <c r="G15" s="49">
        <f t="shared" si="0"/>
        <v>333549.83999999997</v>
      </c>
    </row>
    <row r="16" spans="1:7" x14ac:dyDescent="0.25">
      <c r="A16" s="95" t="s">
        <v>246</v>
      </c>
      <c r="B16" s="49">
        <f t="shared" ref="B16:G16" si="1">SUM(B17:B27)</f>
        <v>0</v>
      </c>
      <c r="C16" s="49">
        <f t="shared" si="1"/>
        <v>0</v>
      </c>
      <c r="D16" s="49">
        <f t="shared" si="1"/>
        <v>0</v>
      </c>
      <c r="E16" s="49">
        <f t="shared" si="1"/>
        <v>0</v>
      </c>
      <c r="F16" s="49">
        <f t="shared" si="1"/>
        <v>0</v>
      </c>
      <c r="G16" s="49">
        <f t="shared" si="1"/>
        <v>0</v>
      </c>
    </row>
    <row r="17" spans="1:7" x14ac:dyDescent="0.25">
      <c r="A17" s="80" t="s">
        <v>247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f>F17-B17</f>
        <v>0</v>
      </c>
    </row>
    <row r="18" spans="1:7" x14ac:dyDescent="0.25">
      <c r="A18" s="80" t="s">
        <v>248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f t="shared" ref="G18:G27" si="2">F18-B18</f>
        <v>0</v>
      </c>
    </row>
    <row r="19" spans="1:7" x14ac:dyDescent="0.25">
      <c r="A19" s="80" t="s">
        <v>249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f t="shared" si="2"/>
        <v>0</v>
      </c>
    </row>
    <row r="20" spans="1:7" x14ac:dyDescent="0.25">
      <c r="A20" s="80" t="s">
        <v>250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f t="shared" si="2"/>
        <v>0</v>
      </c>
    </row>
    <row r="21" spans="1:7" x14ac:dyDescent="0.25">
      <c r="A21" s="80" t="s">
        <v>251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f t="shared" si="2"/>
        <v>0</v>
      </c>
    </row>
    <row r="22" spans="1:7" x14ac:dyDescent="0.25">
      <c r="A22" s="80" t="s">
        <v>252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f t="shared" si="2"/>
        <v>0</v>
      </c>
    </row>
    <row r="23" spans="1:7" x14ac:dyDescent="0.25">
      <c r="A23" s="80" t="s">
        <v>253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f t="shared" si="2"/>
        <v>0</v>
      </c>
    </row>
    <row r="24" spans="1:7" x14ac:dyDescent="0.25">
      <c r="A24" s="80" t="s">
        <v>254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f t="shared" si="2"/>
        <v>0</v>
      </c>
    </row>
    <row r="25" spans="1:7" x14ac:dyDescent="0.25">
      <c r="A25" s="80" t="s">
        <v>255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f t="shared" si="2"/>
        <v>0</v>
      </c>
    </row>
    <row r="26" spans="1:7" x14ac:dyDescent="0.25">
      <c r="A26" s="80" t="s">
        <v>256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f t="shared" si="2"/>
        <v>0</v>
      </c>
    </row>
    <row r="27" spans="1:7" x14ac:dyDescent="0.25">
      <c r="A27" s="80" t="s">
        <v>257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f t="shared" si="2"/>
        <v>0</v>
      </c>
    </row>
    <row r="28" spans="1:7" x14ac:dyDescent="0.25">
      <c r="A28" s="60" t="s">
        <v>258</v>
      </c>
      <c r="B28" s="49">
        <f t="shared" ref="B28:G28" si="3">SUM(B29:B33)</f>
        <v>0</v>
      </c>
      <c r="C28" s="49">
        <f t="shared" si="3"/>
        <v>0</v>
      </c>
      <c r="D28" s="49">
        <f t="shared" si="3"/>
        <v>0</v>
      </c>
      <c r="E28" s="49">
        <f t="shared" si="3"/>
        <v>0</v>
      </c>
      <c r="F28" s="49">
        <f t="shared" si="3"/>
        <v>0</v>
      </c>
      <c r="G28" s="49">
        <f t="shared" si="3"/>
        <v>0</v>
      </c>
    </row>
    <row r="29" spans="1:7" x14ac:dyDescent="0.25">
      <c r="A29" s="80" t="s">
        <v>259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f>F29-B29</f>
        <v>0</v>
      </c>
    </row>
    <row r="30" spans="1:7" x14ac:dyDescent="0.25">
      <c r="A30" s="80" t="s">
        <v>260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f t="shared" ref="G30:G34" si="4">F30-B30</f>
        <v>0</v>
      </c>
    </row>
    <row r="31" spans="1:7" x14ac:dyDescent="0.25">
      <c r="A31" s="80" t="s">
        <v>261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f t="shared" si="4"/>
        <v>0</v>
      </c>
    </row>
    <row r="32" spans="1:7" x14ac:dyDescent="0.25">
      <c r="A32" s="80" t="s">
        <v>262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f t="shared" si="4"/>
        <v>0</v>
      </c>
    </row>
    <row r="33" spans="1:7" ht="14.45" customHeight="1" x14ac:dyDescent="0.25">
      <c r="A33" s="80" t="s">
        <v>263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f t="shared" si="4"/>
        <v>0</v>
      </c>
    </row>
    <row r="34" spans="1:7" ht="14.45" customHeight="1" x14ac:dyDescent="0.25">
      <c r="A34" s="60" t="s">
        <v>264</v>
      </c>
      <c r="B34" s="49">
        <v>10914902.279999999</v>
      </c>
      <c r="C34" s="49">
        <v>128450.37</v>
      </c>
      <c r="D34" s="49">
        <v>11043352.65</v>
      </c>
      <c r="E34" s="49">
        <v>11043352.57</v>
      </c>
      <c r="F34" s="49">
        <v>11043352.57</v>
      </c>
      <c r="G34" s="49">
        <f t="shared" si="4"/>
        <v>128450.29000000097</v>
      </c>
    </row>
    <row r="35" spans="1:7" ht="14.45" customHeight="1" x14ac:dyDescent="0.25">
      <c r="A35" s="60" t="s">
        <v>265</v>
      </c>
      <c r="B35" s="49">
        <f t="shared" ref="B35:G35" si="5">B36</f>
        <v>0</v>
      </c>
      <c r="C35" s="49">
        <f t="shared" si="5"/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</row>
    <row r="36" spans="1:7" ht="14.45" customHeight="1" x14ac:dyDescent="0.25">
      <c r="A36" s="80" t="s">
        <v>266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5" customHeight="1" x14ac:dyDescent="0.25">
      <c r="A37" s="60" t="s">
        <v>267</v>
      </c>
      <c r="B37" s="49">
        <f t="shared" ref="B37:G37" si="6">B38+B39</f>
        <v>0</v>
      </c>
      <c r="C37" s="49">
        <f t="shared" si="6"/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</row>
    <row r="38" spans="1:7" x14ac:dyDescent="0.25">
      <c r="A38" s="80" t="s">
        <v>268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25">
      <c r="A39" s="80" t="s">
        <v>269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270</v>
      </c>
      <c r="B41" s="4">
        <f t="shared" ref="B41:G41" si="7">SUM(B9,B10,B11,B12,B13,B14,B15,B16,B28,B34,B35,B37)</f>
        <v>11610239.83</v>
      </c>
      <c r="C41" s="4">
        <f t="shared" si="7"/>
        <v>462000.21</v>
      </c>
      <c r="D41" s="4">
        <f t="shared" si="7"/>
        <v>12072240.040000001</v>
      </c>
      <c r="E41" s="4">
        <f t="shared" si="7"/>
        <v>12072239.960000001</v>
      </c>
      <c r="F41" s="4">
        <f t="shared" si="7"/>
        <v>12072239.960000001</v>
      </c>
      <c r="G41" s="4">
        <f t="shared" si="7"/>
        <v>462000.13000000094</v>
      </c>
    </row>
    <row r="42" spans="1:7" x14ac:dyDescent="0.25">
      <c r="A42" s="3" t="s">
        <v>271</v>
      </c>
      <c r="B42" s="96"/>
      <c r="C42" s="96"/>
      <c r="D42" s="96"/>
      <c r="E42" s="96"/>
      <c r="F42" s="96"/>
      <c r="G42" s="4">
        <f>IF(G41&gt;0,G41,0)</f>
        <v>462000.13000000094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272</v>
      </c>
      <c r="B44" s="51"/>
      <c r="C44" s="51"/>
      <c r="D44" s="51"/>
      <c r="E44" s="51"/>
      <c r="F44" s="51"/>
      <c r="G44" s="51"/>
    </row>
    <row r="45" spans="1:7" x14ac:dyDescent="0.25">
      <c r="A45" s="60" t="s">
        <v>273</v>
      </c>
      <c r="B45" s="49">
        <f t="shared" ref="B45:G45" si="8">SUM(B46:B53)</f>
        <v>0</v>
      </c>
      <c r="C45" s="49">
        <f t="shared" si="8"/>
        <v>0</v>
      </c>
      <c r="D45" s="49">
        <f t="shared" si="8"/>
        <v>0</v>
      </c>
      <c r="E45" s="49">
        <f t="shared" si="8"/>
        <v>0</v>
      </c>
      <c r="F45" s="49">
        <f t="shared" si="8"/>
        <v>0</v>
      </c>
      <c r="G45" s="49">
        <f t="shared" si="8"/>
        <v>0</v>
      </c>
    </row>
    <row r="46" spans="1:7" x14ac:dyDescent="0.25">
      <c r="A46" s="83" t="s">
        <v>274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f>F46-B46</f>
        <v>0</v>
      </c>
    </row>
    <row r="47" spans="1:7" x14ac:dyDescent="0.25">
      <c r="A47" s="83" t="s">
        <v>275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f t="shared" ref="G47:G52" si="9">F47-B47</f>
        <v>0</v>
      </c>
    </row>
    <row r="48" spans="1:7" x14ac:dyDescent="0.25">
      <c r="A48" s="83" t="s">
        <v>276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f t="shared" si="9"/>
        <v>0</v>
      </c>
    </row>
    <row r="49" spans="1:7" ht="30" x14ac:dyDescent="0.25">
      <c r="A49" s="83" t="s">
        <v>277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f t="shared" si="9"/>
        <v>0</v>
      </c>
    </row>
    <row r="50" spans="1:7" x14ac:dyDescent="0.25">
      <c r="A50" s="83" t="s">
        <v>278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f t="shared" si="9"/>
        <v>0</v>
      </c>
    </row>
    <row r="51" spans="1:7" x14ac:dyDescent="0.25">
      <c r="A51" s="83" t="s">
        <v>279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f t="shared" si="9"/>
        <v>0</v>
      </c>
    </row>
    <row r="52" spans="1:7" ht="30" x14ac:dyDescent="0.25">
      <c r="A52" s="84" t="s">
        <v>280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f t="shared" si="9"/>
        <v>0</v>
      </c>
    </row>
    <row r="53" spans="1:7" x14ac:dyDescent="0.25">
      <c r="A53" s="80" t="s">
        <v>281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f>F53-B53</f>
        <v>0</v>
      </c>
    </row>
    <row r="54" spans="1:7" x14ac:dyDescent="0.25">
      <c r="A54" s="60" t="s">
        <v>282</v>
      </c>
      <c r="B54" s="49">
        <f t="shared" ref="B54:G54" si="10">SUM(B55:B58)</f>
        <v>0</v>
      </c>
      <c r="C54" s="49">
        <f t="shared" si="10"/>
        <v>0</v>
      </c>
      <c r="D54" s="49">
        <f t="shared" si="10"/>
        <v>0</v>
      </c>
      <c r="E54" s="49">
        <f t="shared" si="10"/>
        <v>0</v>
      </c>
      <c r="F54" s="49">
        <f t="shared" si="10"/>
        <v>0</v>
      </c>
      <c r="G54" s="49">
        <f t="shared" si="10"/>
        <v>0</v>
      </c>
    </row>
    <row r="55" spans="1:7" x14ac:dyDescent="0.25">
      <c r="A55" s="84" t="s">
        <v>283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25">
      <c r="A56" s="83" t="s">
        <v>284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 t="shared" ref="G56:G58" si="11">F56-B56</f>
        <v>0</v>
      </c>
    </row>
    <row r="57" spans="1:7" x14ac:dyDescent="0.25">
      <c r="A57" s="83" t="s">
        <v>285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 t="shared" si="11"/>
        <v>0</v>
      </c>
    </row>
    <row r="58" spans="1:7" x14ac:dyDescent="0.25">
      <c r="A58" s="84" t="s">
        <v>286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f t="shared" si="11"/>
        <v>0</v>
      </c>
    </row>
    <row r="59" spans="1:7" x14ac:dyDescent="0.25">
      <c r="A59" s="60" t="s">
        <v>287</v>
      </c>
      <c r="B59" s="49">
        <f t="shared" ref="B59:G59" si="12">SUM(B60:B61)</f>
        <v>0</v>
      </c>
      <c r="C59" s="49">
        <f t="shared" si="12"/>
        <v>0</v>
      </c>
      <c r="D59" s="49">
        <f t="shared" si="12"/>
        <v>0</v>
      </c>
      <c r="E59" s="49">
        <f t="shared" si="12"/>
        <v>0</v>
      </c>
      <c r="F59" s="49">
        <f t="shared" si="12"/>
        <v>0</v>
      </c>
      <c r="G59" s="49">
        <f t="shared" si="12"/>
        <v>0</v>
      </c>
    </row>
    <row r="60" spans="1:7" x14ac:dyDescent="0.25">
      <c r="A60" s="83" t="s">
        <v>288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25">
      <c r="A61" s="83" t="s">
        <v>289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3" si="13">F61-B61</f>
        <v>0</v>
      </c>
    </row>
    <row r="62" spans="1:7" x14ac:dyDescent="0.25">
      <c r="A62" s="60" t="s">
        <v>290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3"/>
        <v>0</v>
      </c>
    </row>
    <row r="63" spans="1:7" x14ac:dyDescent="0.25">
      <c r="A63" s="60" t="s">
        <v>291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f t="shared" si="13"/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292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293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60" t="s">
        <v>294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f>F68-B68</f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295</v>
      </c>
      <c r="B70" s="4">
        <f t="shared" ref="B70:G70" si="16">B41+B65+B67</f>
        <v>11610239.83</v>
      </c>
      <c r="C70" s="4">
        <f t="shared" si="16"/>
        <v>462000.21</v>
      </c>
      <c r="D70" s="4">
        <f t="shared" si="16"/>
        <v>12072240.040000001</v>
      </c>
      <c r="E70" s="4">
        <f t="shared" si="16"/>
        <v>12072239.960000001</v>
      </c>
      <c r="F70" s="4">
        <f t="shared" si="16"/>
        <v>12072239.960000001</v>
      </c>
      <c r="G70" s="4">
        <f t="shared" si="16"/>
        <v>462000.13000000094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296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297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f>F73-B73</f>
        <v>0</v>
      </c>
    </row>
    <row r="74" spans="1:7" ht="30" x14ac:dyDescent="0.25">
      <c r="A74" s="69" t="s">
        <v>298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299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0"/>
  <sheetViews>
    <sheetView showGridLines="0" zoomScale="85" zoomScaleNormal="85" workbookViewId="0">
      <selection activeCell="J8" sqref="J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10" ht="40.9" customHeight="1" x14ac:dyDescent="0.25">
      <c r="A1" s="161" t="s">
        <v>300</v>
      </c>
      <c r="B1" s="154"/>
      <c r="C1" s="154"/>
      <c r="D1" s="154"/>
      <c r="E1" s="154"/>
      <c r="F1" s="154"/>
      <c r="G1" s="155"/>
    </row>
    <row r="2" spans="1:10" x14ac:dyDescent="0.25">
      <c r="A2" s="129" t="str">
        <f>'Formato 1'!A2</f>
        <v>SISTEMA PARA EL DESARROLLO INTEGRAL DE LA FAMILIA DEL MUNICIPIO DE CORTAZAR GTO.</v>
      </c>
      <c r="B2" s="129"/>
      <c r="C2" s="129"/>
      <c r="D2" s="129"/>
      <c r="E2" s="129"/>
      <c r="F2" s="129"/>
      <c r="G2" s="129"/>
    </row>
    <row r="3" spans="1:10" x14ac:dyDescent="0.25">
      <c r="A3" s="130" t="s">
        <v>301</v>
      </c>
      <c r="B3" s="130"/>
      <c r="C3" s="130"/>
      <c r="D3" s="130"/>
      <c r="E3" s="130"/>
      <c r="F3" s="130"/>
      <c r="G3" s="130"/>
    </row>
    <row r="4" spans="1:10" x14ac:dyDescent="0.25">
      <c r="A4" s="130" t="s">
        <v>302</v>
      </c>
      <c r="B4" s="130"/>
      <c r="C4" s="130"/>
      <c r="D4" s="130"/>
      <c r="E4" s="130"/>
      <c r="F4" s="130"/>
      <c r="G4" s="130"/>
    </row>
    <row r="5" spans="1:10" x14ac:dyDescent="0.25">
      <c r="A5" s="130" t="str">
        <f>'Formato 3'!A4</f>
        <v>Del 1 de Enero al 31 de Diciembre de 2023 (b)</v>
      </c>
      <c r="B5" s="130"/>
      <c r="C5" s="130"/>
      <c r="D5" s="130"/>
      <c r="E5" s="130"/>
      <c r="F5" s="130"/>
      <c r="G5" s="130"/>
    </row>
    <row r="6" spans="1:10" ht="41.45" customHeight="1" x14ac:dyDescent="0.25">
      <c r="A6" s="131" t="s">
        <v>1</v>
      </c>
      <c r="B6" s="131"/>
      <c r="C6" s="131"/>
      <c r="D6" s="131"/>
      <c r="E6" s="131"/>
      <c r="F6" s="131"/>
      <c r="G6" s="131"/>
    </row>
    <row r="7" spans="1:10" x14ac:dyDescent="0.25">
      <c r="A7" s="159" t="s">
        <v>5</v>
      </c>
      <c r="B7" s="159" t="s">
        <v>303</v>
      </c>
      <c r="C7" s="159"/>
      <c r="D7" s="159"/>
      <c r="E7" s="159"/>
      <c r="F7" s="159"/>
      <c r="G7" s="160" t="s">
        <v>304</v>
      </c>
    </row>
    <row r="8" spans="1:10" ht="30" x14ac:dyDescent="0.25">
      <c r="A8" s="159"/>
      <c r="B8" s="7" t="s">
        <v>305</v>
      </c>
      <c r="C8" s="143" t="s">
        <v>306</v>
      </c>
      <c r="D8" s="7" t="s">
        <v>307</v>
      </c>
      <c r="E8" s="7" t="s">
        <v>191</v>
      </c>
      <c r="F8" s="7" t="s">
        <v>308</v>
      </c>
      <c r="G8" s="159"/>
      <c r="J8" s="144"/>
    </row>
    <row r="9" spans="1:10" x14ac:dyDescent="0.25">
      <c r="A9" s="28" t="s">
        <v>309</v>
      </c>
      <c r="B9" s="86">
        <f t="shared" ref="B9:G9" si="0">SUM(B10,B18,B28,B38,B48,B58,B62,B71,B75)</f>
        <v>11610239.829999998</v>
      </c>
      <c r="C9" s="86">
        <f t="shared" si="0"/>
        <v>1772745.35</v>
      </c>
      <c r="D9" s="86">
        <f t="shared" si="0"/>
        <v>13382985.180000002</v>
      </c>
      <c r="E9" s="86">
        <f t="shared" si="0"/>
        <v>13037458.66</v>
      </c>
      <c r="F9" s="86">
        <f t="shared" si="0"/>
        <v>13005392.66</v>
      </c>
      <c r="G9" s="86">
        <f t="shared" si="0"/>
        <v>345526.52000000014</v>
      </c>
    </row>
    <row r="10" spans="1:10" x14ac:dyDescent="0.25">
      <c r="A10" s="87" t="s">
        <v>310</v>
      </c>
      <c r="B10" s="86">
        <f t="shared" ref="B10:G10" si="1">SUM(B11:B17)</f>
        <v>7755664.8100000005</v>
      </c>
      <c r="C10" s="86">
        <f t="shared" si="1"/>
        <v>-857203.33</v>
      </c>
      <c r="D10" s="86">
        <f t="shared" si="1"/>
        <v>6898461.4800000004</v>
      </c>
      <c r="E10" s="86">
        <f t="shared" si="1"/>
        <v>6898461.3399999999</v>
      </c>
      <c r="F10" s="86">
        <f t="shared" si="1"/>
        <v>6898461.3399999999</v>
      </c>
      <c r="G10" s="86">
        <f t="shared" si="1"/>
        <v>0.14000000001396984</v>
      </c>
    </row>
    <row r="11" spans="1:10" x14ac:dyDescent="0.25">
      <c r="A11" s="88" t="s">
        <v>311</v>
      </c>
      <c r="B11" s="77">
        <v>3940967.69</v>
      </c>
      <c r="C11" s="77">
        <v>-406866.55</v>
      </c>
      <c r="D11" s="77">
        <v>3534101.14</v>
      </c>
      <c r="E11" s="77">
        <v>3534101.14</v>
      </c>
      <c r="F11" s="77">
        <v>3534101.14</v>
      </c>
      <c r="G11" s="77">
        <f>D11-E11</f>
        <v>0</v>
      </c>
    </row>
    <row r="12" spans="1:10" x14ac:dyDescent="0.25">
      <c r="A12" s="88" t="s">
        <v>312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f t="shared" ref="G12:G17" si="2">D12-E12</f>
        <v>0</v>
      </c>
    </row>
    <row r="13" spans="1:10" x14ac:dyDescent="0.25">
      <c r="A13" s="88" t="s">
        <v>313</v>
      </c>
      <c r="B13" s="77">
        <v>900596.23</v>
      </c>
      <c r="C13" s="77">
        <v>-18664.98</v>
      </c>
      <c r="D13" s="77">
        <v>881931.25</v>
      </c>
      <c r="E13" s="77">
        <v>881931.11</v>
      </c>
      <c r="F13" s="77">
        <v>881931.11</v>
      </c>
      <c r="G13" s="77">
        <f t="shared" si="2"/>
        <v>0.14000000001396984</v>
      </c>
    </row>
    <row r="14" spans="1:10" x14ac:dyDescent="0.25">
      <c r="A14" s="88" t="s">
        <v>314</v>
      </c>
      <c r="B14" s="77">
        <v>135950</v>
      </c>
      <c r="C14" s="77">
        <v>-78450</v>
      </c>
      <c r="D14" s="77">
        <v>57500</v>
      </c>
      <c r="E14" s="77">
        <v>57500</v>
      </c>
      <c r="F14" s="77">
        <v>57500</v>
      </c>
      <c r="G14" s="77">
        <f t="shared" si="2"/>
        <v>0</v>
      </c>
    </row>
    <row r="15" spans="1:10" x14ac:dyDescent="0.25">
      <c r="A15" s="88" t="s">
        <v>315</v>
      </c>
      <c r="B15" s="77">
        <v>2778150.89</v>
      </c>
      <c r="C15" s="77">
        <v>-353221.8</v>
      </c>
      <c r="D15" s="77">
        <v>2424929.09</v>
      </c>
      <c r="E15" s="77">
        <v>2424929.09</v>
      </c>
      <c r="F15" s="77">
        <v>2424929.09</v>
      </c>
      <c r="G15" s="77">
        <f t="shared" si="2"/>
        <v>0</v>
      </c>
    </row>
    <row r="16" spans="1:10" x14ac:dyDescent="0.25">
      <c r="A16" s="88" t="s">
        <v>316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f t="shared" si="2"/>
        <v>0</v>
      </c>
    </row>
    <row r="17" spans="1:7" x14ac:dyDescent="0.25">
      <c r="A17" s="88" t="s">
        <v>317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f t="shared" si="2"/>
        <v>0</v>
      </c>
    </row>
    <row r="18" spans="1:7" x14ac:dyDescent="0.25">
      <c r="A18" s="87" t="s">
        <v>318</v>
      </c>
      <c r="B18" s="86">
        <f t="shared" ref="B18:G18" si="3">SUM(B19:B27)</f>
        <v>1054971.3699999999</v>
      </c>
      <c r="C18" s="86">
        <f t="shared" si="3"/>
        <v>406021.51</v>
      </c>
      <c r="D18" s="86">
        <f t="shared" si="3"/>
        <v>1460992.88</v>
      </c>
      <c r="E18" s="86">
        <f t="shared" si="3"/>
        <v>1370123.4699999997</v>
      </c>
      <c r="F18" s="86">
        <f t="shared" si="3"/>
        <v>1370123.4699999997</v>
      </c>
      <c r="G18" s="86">
        <f t="shared" si="3"/>
        <v>90869.410000000047</v>
      </c>
    </row>
    <row r="19" spans="1:7" x14ac:dyDescent="0.25">
      <c r="A19" s="88" t="s">
        <v>319</v>
      </c>
      <c r="B19" s="77">
        <v>263018.98</v>
      </c>
      <c r="C19" s="77">
        <v>-5825.15</v>
      </c>
      <c r="D19" s="77">
        <v>257193.83</v>
      </c>
      <c r="E19" s="77">
        <v>257193.83</v>
      </c>
      <c r="F19" s="77">
        <v>257193.83</v>
      </c>
      <c r="G19" s="77">
        <f>D19-E19</f>
        <v>0</v>
      </c>
    </row>
    <row r="20" spans="1:7" x14ac:dyDescent="0.25">
      <c r="A20" s="88" t="s">
        <v>320</v>
      </c>
      <c r="B20" s="77">
        <v>8073</v>
      </c>
      <c r="C20" s="77">
        <v>2534.61</v>
      </c>
      <c r="D20" s="77">
        <v>10607.61</v>
      </c>
      <c r="E20" s="77">
        <v>5390</v>
      </c>
      <c r="F20" s="77">
        <v>5390</v>
      </c>
      <c r="G20" s="77">
        <v>5217.6099999999997</v>
      </c>
    </row>
    <row r="21" spans="1:7" x14ac:dyDescent="0.25">
      <c r="A21" s="88" t="s">
        <v>321</v>
      </c>
      <c r="B21" s="77">
        <v>255564</v>
      </c>
      <c r="C21" s="77">
        <v>302354.51</v>
      </c>
      <c r="D21" s="77">
        <v>557918.51</v>
      </c>
      <c r="E21" s="77">
        <v>474682.74</v>
      </c>
      <c r="F21" s="77">
        <v>474682.74</v>
      </c>
      <c r="G21" s="77">
        <f t="shared" ref="G21:G27" si="4">D21-E21</f>
        <v>83235.770000000019</v>
      </c>
    </row>
    <row r="22" spans="1:7" x14ac:dyDescent="0.25">
      <c r="A22" s="88" t="s">
        <v>322</v>
      </c>
      <c r="B22" s="77">
        <v>8408</v>
      </c>
      <c r="C22" s="77">
        <v>3714.76</v>
      </c>
      <c r="D22" s="77">
        <v>12122.76</v>
      </c>
      <c r="E22" s="77">
        <v>12122.76</v>
      </c>
      <c r="F22" s="77">
        <v>12122.76</v>
      </c>
      <c r="G22" s="77">
        <f t="shared" si="4"/>
        <v>0</v>
      </c>
    </row>
    <row r="23" spans="1:7" x14ac:dyDescent="0.25">
      <c r="A23" s="88" t="s">
        <v>323</v>
      </c>
      <c r="B23" s="77">
        <v>22790</v>
      </c>
      <c r="C23" s="77">
        <v>-8676.15</v>
      </c>
      <c r="D23" s="77">
        <v>14113.85</v>
      </c>
      <c r="E23" s="77">
        <v>14113.85</v>
      </c>
      <c r="F23" s="77">
        <v>14113.85</v>
      </c>
      <c r="G23" s="77">
        <f t="shared" si="4"/>
        <v>0</v>
      </c>
    </row>
    <row r="24" spans="1:7" x14ac:dyDescent="0.25">
      <c r="A24" s="88" t="s">
        <v>324</v>
      </c>
      <c r="B24" s="77">
        <v>346033.45</v>
      </c>
      <c r="C24" s="77">
        <v>97500</v>
      </c>
      <c r="D24" s="77">
        <v>443533.45</v>
      </c>
      <c r="E24" s="77">
        <v>441117.42</v>
      </c>
      <c r="F24" s="77">
        <v>441117.42</v>
      </c>
      <c r="G24" s="77">
        <f t="shared" si="4"/>
        <v>2416.0300000000279</v>
      </c>
    </row>
    <row r="25" spans="1:7" x14ac:dyDescent="0.25">
      <c r="A25" s="88" t="s">
        <v>325</v>
      </c>
      <c r="B25" s="77">
        <v>22430.52</v>
      </c>
      <c r="C25" s="77">
        <v>-10963.32</v>
      </c>
      <c r="D25" s="77">
        <v>11467.2</v>
      </c>
      <c r="E25" s="77">
        <v>11467.2</v>
      </c>
      <c r="F25" s="77">
        <v>11467.2</v>
      </c>
      <c r="G25" s="77">
        <f t="shared" si="4"/>
        <v>0</v>
      </c>
    </row>
    <row r="26" spans="1:7" x14ac:dyDescent="0.25">
      <c r="A26" s="88" t="s">
        <v>326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f t="shared" si="4"/>
        <v>0</v>
      </c>
    </row>
    <row r="27" spans="1:7" x14ac:dyDescent="0.25">
      <c r="A27" s="88" t="s">
        <v>327</v>
      </c>
      <c r="B27" s="77">
        <v>128653.42</v>
      </c>
      <c r="C27" s="77">
        <v>25382.25</v>
      </c>
      <c r="D27" s="77">
        <v>154035.67000000001</v>
      </c>
      <c r="E27" s="77">
        <v>154035.67000000001</v>
      </c>
      <c r="F27" s="77">
        <v>154035.67000000001</v>
      </c>
      <c r="G27" s="77">
        <f t="shared" si="4"/>
        <v>0</v>
      </c>
    </row>
    <row r="28" spans="1:7" x14ac:dyDescent="0.25">
      <c r="A28" s="87" t="s">
        <v>328</v>
      </c>
      <c r="B28" s="86">
        <f t="shared" ref="B28:G28" si="5">SUM(B29:B37)</f>
        <v>1428934.2799999998</v>
      </c>
      <c r="C28" s="86">
        <f t="shared" si="5"/>
        <v>758863.27999999991</v>
      </c>
      <c r="D28" s="86">
        <f t="shared" si="5"/>
        <v>2187797.56</v>
      </c>
      <c r="E28" s="86">
        <f t="shared" si="5"/>
        <v>2001179.8299999998</v>
      </c>
      <c r="F28" s="86">
        <f t="shared" si="5"/>
        <v>1969113.8299999998</v>
      </c>
      <c r="G28" s="86">
        <f t="shared" si="5"/>
        <v>186617.73</v>
      </c>
    </row>
    <row r="29" spans="1:7" x14ac:dyDescent="0.25">
      <c r="A29" s="88" t="s">
        <v>329</v>
      </c>
      <c r="B29" s="77">
        <v>220745.85</v>
      </c>
      <c r="C29" s="77">
        <v>-9196.89</v>
      </c>
      <c r="D29" s="77">
        <v>211548.96</v>
      </c>
      <c r="E29" s="77">
        <v>198299.74</v>
      </c>
      <c r="F29" s="77">
        <v>198299.74</v>
      </c>
      <c r="G29" s="77">
        <f>D29-E29</f>
        <v>13249.220000000001</v>
      </c>
    </row>
    <row r="30" spans="1:7" x14ac:dyDescent="0.25">
      <c r="A30" s="88" t="s">
        <v>330</v>
      </c>
      <c r="B30" s="77">
        <v>65382.6</v>
      </c>
      <c r="C30" s="77">
        <v>58297.4</v>
      </c>
      <c r="D30" s="77">
        <v>123680</v>
      </c>
      <c r="E30" s="77">
        <v>123680</v>
      </c>
      <c r="F30" s="77">
        <v>123680</v>
      </c>
      <c r="G30" s="77">
        <f t="shared" ref="G30:G37" si="6">D30-E30</f>
        <v>0</v>
      </c>
    </row>
    <row r="31" spans="1:7" x14ac:dyDescent="0.25">
      <c r="A31" s="88" t="s">
        <v>331</v>
      </c>
      <c r="B31" s="77">
        <v>26698.799999999999</v>
      </c>
      <c r="C31" s="77">
        <v>118490</v>
      </c>
      <c r="D31" s="77">
        <v>145188.79999999999</v>
      </c>
      <c r="E31" s="77">
        <v>145188.79999999999</v>
      </c>
      <c r="F31" s="77">
        <v>145188.79999999999</v>
      </c>
      <c r="G31" s="77">
        <f t="shared" si="6"/>
        <v>0</v>
      </c>
    </row>
    <row r="32" spans="1:7" x14ac:dyDescent="0.25">
      <c r="A32" s="88" t="s">
        <v>332</v>
      </c>
      <c r="B32" s="77">
        <v>185118.51</v>
      </c>
      <c r="C32" s="77">
        <v>-22245.23</v>
      </c>
      <c r="D32" s="77">
        <v>162873.28</v>
      </c>
      <c r="E32" s="77">
        <v>151100.79</v>
      </c>
      <c r="F32" s="77">
        <v>151100.79</v>
      </c>
      <c r="G32" s="77">
        <f t="shared" si="6"/>
        <v>11772.489999999991</v>
      </c>
    </row>
    <row r="33" spans="1:7" ht="14.45" customHeight="1" x14ac:dyDescent="0.25">
      <c r="A33" s="88" t="s">
        <v>333</v>
      </c>
      <c r="B33" s="77">
        <v>158972</v>
      </c>
      <c r="C33" s="77">
        <v>100278</v>
      </c>
      <c r="D33" s="77">
        <v>259250</v>
      </c>
      <c r="E33" s="77">
        <v>252519</v>
      </c>
      <c r="F33" s="77">
        <v>252519</v>
      </c>
      <c r="G33" s="77">
        <f t="shared" si="6"/>
        <v>6731</v>
      </c>
    </row>
    <row r="34" spans="1:7" ht="14.45" customHeight="1" x14ac:dyDescent="0.25">
      <c r="A34" s="88" t="s">
        <v>334</v>
      </c>
      <c r="B34" s="77">
        <v>122840</v>
      </c>
      <c r="C34" s="77">
        <v>-88040</v>
      </c>
      <c r="D34" s="77">
        <v>34800</v>
      </c>
      <c r="E34" s="77">
        <v>34800</v>
      </c>
      <c r="F34" s="77">
        <v>34800</v>
      </c>
      <c r="G34" s="77">
        <f t="shared" si="6"/>
        <v>0</v>
      </c>
    </row>
    <row r="35" spans="1:7" ht="14.45" customHeight="1" x14ac:dyDescent="0.25">
      <c r="A35" s="88" t="s">
        <v>335</v>
      </c>
      <c r="B35" s="77">
        <v>12790.33</v>
      </c>
      <c r="C35" s="77">
        <v>-2669.43</v>
      </c>
      <c r="D35" s="77">
        <v>10120.9</v>
      </c>
      <c r="E35" s="77">
        <v>9459.9</v>
      </c>
      <c r="F35" s="77">
        <v>9459.9</v>
      </c>
      <c r="G35" s="77">
        <f t="shared" si="6"/>
        <v>661</v>
      </c>
    </row>
    <row r="36" spans="1:7" ht="14.45" customHeight="1" x14ac:dyDescent="0.25">
      <c r="A36" s="88" t="s">
        <v>336</v>
      </c>
      <c r="B36" s="77">
        <v>482220</v>
      </c>
      <c r="C36" s="77">
        <v>575826.22</v>
      </c>
      <c r="D36" s="77">
        <v>1058046.22</v>
      </c>
      <c r="E36" s="77">
        <v>903842.2</v>
      </c>
      <c r="F36" s="77">
        <v>903842.2</v>
      </c>
      <c r="G36" s="77">
        <f t="shared" si="6"/>
        <v>154204.02000000002</v>
      </c>
    </row>
    <row r="37" spans="1:7" ht="14.45" customHeight="1" x14ac:dyDescent="0.25">
      <c r="A37" s="88" t="s">
        <v>337</v>
      </c>
      <c r="B37" s="77">
        <v>154166.19</v>
      </c>
      <c r="C37" s="77">
        <v>28123.21</v>
      </c>
      <c r="D37" s="77">
        <v>182289.4</v>
      </c>
      <c r="E37" s="77">
        <v>182289.4</v>
      </c>
      <c r="F37" s="77">
        <v>150223.4</v>
      </c>
      <c r="G37" s="77">
        <f t="shared" si="6"/>
        <v>0</v>
      </c>
    </row>
    <row r="38" spans="1:7" x14ac:dyDescent="0.25">
      <c r="A38" s="87" t="s">
        <v>338</v>
      </c>
      <c r="B38" s="86">
        <f t="shared" ref="B38:G38" si="7">SUM(B39:B47)</f>
        <v>1305763.3700000001</v>
      </c>
      <c r="C38" s="86">
        <f t="shared" si="7"/>
        <v>852399.08</v>
      </c>
      <c r="D38" s="86">
        <f t="shared" si="7"/>
        <v>2158162.4500000002</v>
      </c>
      <c r="E38" s="86">
        <f t="shared" si="7"/>
        <v>2102332.38</v>
      </c>
      <c r="F38" s="86">
        <f t="shared" si="7"/>
        <v>2102332.38</v>
      </c>
      <c r="G38" s="86">
        <f t="shared" si="7"/>
        <v>55830.070000000065</v>
      </c>
    </row>
    <row r="39" spans="1:7" x14ac:dyDescent="0.25">
      <c r="A39" s="88" t="s">
        <v>339</v>
      </c>
      <c r="B39" s="77">
        <v>0</v>
      </c>
      <c r="C39" s="77">
        <v>171000</v>
      </c>
      <c r="D39" s="77">
        <v>171000</v>
      </c>
      <c r="E39" s="77">
        <v>171000</v>
      </c>
      <c r="F39" s="77">
        <v>171000</v>
      </c>
      <c r="G39" s="77">
        <f>D39-E39</f>
        <v>0</v>
      </c>
    </row>
    <row r="40" spans="1:7" x14ac:dyDescent="0.25">
      <c r="A40" s="88" t="s">
        <v>340</v>
      </c>
      <c r="B40" s="77">
        <v>0</v>
      </c>
      <c r="C40" s="77">
        <v>0</v>
      </c>
      <c r="D40" s="77">
        <v>0</v>
      </c>
      <c r="E40" s="77">
        <v>0</v>
      </c>
      <c r="F40" s="77">
        <v>0</v>
      </c>
      <c r="G40" s="77">
        <f t="shared" ref="G40:G47" si="8">D40-E40</f>
        <v>0</v>
      </c>
    </row>
    <row r="41" spans="1:7" x14ac:dyDescent="0.25">
      <c r="A41" s="88" t="s">
        <v>341</v>
      </c>
      <c r="B41" s="77">
        <v>0</v>
      </c>
      <c r="C41" s="77">
        <v>0</v>
      </c>
      <c r="D41" s="77">
        <v>0</v>
      </c>
      <c r="E41" s="77">
        <v>0</v>
      </c>
      <c r="F41" s="77">
        <v>0</v>
      </c>
      <c r="G41" s="77">
        <f t="shared" si="8"/>
        <v>0</v>
      </c>
    </row>
    <row r="42" spans="1:7" x14ac:dyDescent="0.25">
      <c r="A42" s="88" t="s">
        <v>342</v>
      </c>
      <c r="B42" s="77">
        <v>1305763.3700000001</v>
      </c>
      <c r="C42" s="77">
        <v>681399.08</v>
      </c>
      <c r="D42" s="77">
        <v>1987162.45</v>
      </c>
      <c r="E42" s="77">
        <v>1931332.38</v>
      </c>
      <c r="F42" s="77">
        <v>1931332.38</v>
      </c>
      <c r="G42" s="77">
        <f t="shared" si="8"/>
        <v>55830.070000000065</v>
      </c>
    </row>
    <row r="43" spans="1:7" x14ac:dyDescent="0.25">
      <c r="A43" s="88" t="s">
        <v>343</v>
      </c>
      <c r="B43" s="77">
        <v>0</v>
      </c>
      <c r="C43" s="77">
        <v>0</v>
      </c>
      <c r="D43" s="77">
        <v>0</v>
      </c>
      <c r="E43" s="77">
        <v>0</v>
      </c>
      <c r="F43" s="77">
        <v>0</v>
      </c>
      <c r="G43" s="77">
        <f t="shared" si="8"/>
        <v>0</v>
      </c>
    </row>
    <row r="44" spans="1:7" x14ac:dyDescent="0.25">
      <c r="A44" s="88" t="s">
        <v>344</v>
      </c>
      <c r="B44" s="77">
        <v>0</v>
      </c>
      <c r="C44" s="77">
        <v>0</v>
      </c>
      <c r="D44" s="77">
        <v>0</v>
      </c>
      <c r="E44" s="77">
        <v>0</v>
      </c>
      <c r="F44" s="77">
        <v>0</v>
      </c>
      <c r="G44" s="77">
        <f t="shared" si="8"/>
        <v>0</v>
      </c>
    </row>
    <row r="45" spans="1:7" x14ac:dyDescent="0.25">
      <c r="A45" s="88" t="s">
        <v>345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f t="shared" si="8"/>
        <v>0</v>
      </c>
    </row>
    <row r="46" spans="1:7" x14ac:dyDescent="0.25">
      <c r="A46" s="88" t="s">
        <v>346</v>
      </c>
      <c r="B46" s="77">
        <v>0</v>
      </c>
      <c r="C46" s="77">
        <v>0</v>
      </c>
      <c r="D46" s="77">
        <v>0</v>
      </c>
      <c r="E46" s="77">
        <v>0</v>
      </c>
      <c r="F46" s="77">
        <v>0</v>
      </c>
      <c r="G46" s="77">
        <f t="shared" si="8"/>
        <v>0</v>
      </c>
    </row>
    <row r="47" spans="1:7" x14ac:dyDescent="0.25">
      <c r="A47" s="88" t="s">
        <v>347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f t="shared" si="8"/>
        <v>0</v>
      </c>
    </row>
    <row r="48" spans="1:7" x14ac:dyDescent="0.25">
      <c r="A48" s="87" t="s">
        <v>348</v>
      </c>
      <c r="B48" s="86">
        <f t="shared" ref="B48:G48" si="9">SUM(B49:B57)</f>
        <v>64906</v>
      </c>
      <c r="C48" s="86">
        <f t="shared" si="9"/>
        <v>612664.81000000006</v>
      </c>
      <c r="D48" s="86">
        <f t="shared" si="9"/>
        <v>677570.81</v>
      </c>
      <c r="E48" s="86">
        <f t="shared" si="9"/>
        <v>665361.64</v>
      </c>
      <c r="F48" s="86">
        <f t="shared" si="9"/>
        <v>665361.64</v>
      </c>
      <c r="G48" s="86">
        <f t="shared" si="9"/>
        <v>12209.169999999998</v>
      </c>
    </row>
    <row r="49" spans="1:7" x14ac:dyDescent="0.25">
      <c r="A49" s="88" t="s">
        <v>349</v>
      </c>
      <c r="B49" s="77">
        <v>64906</v>
      </c>
      <c r="C49" s="77">
        <v>24593.81</v>
      </c>
      <c r="D49" s="77">
        <v>89499.81</v>
      </c>
      <c r="E49" s="77">
        <v>77290.64</v>
      </c>
      <c r="F49" s="77">
        <v>77290.64</v>
      </c>
      <c r="G49" s="77">
        <f>D49-E49</f>
        <v>12209.169999999998</v>
      </c>
    </row>
    <row r="50" spans="1:7" x14ac:dyDescent="0.25">
      <c r="A50" s="88" t="s">
        <v>350</v>
      </c>
      <c r="B50" s="77">
        <v>0</v>
      </c>
      <c r="C50" s="77">
        <v>33343</v>
      </c>
      <c r="D50" s="77">
        <v>33343</v>
      </c>
      <c r="E50" s="77">
        <v>33343</v>
      </c>
      <c r="F50" s="77">
        <v>33343</v>
      </c>
      <c r="G50" s="77">
        <f t="shared" ref="G50:G57" si="10">D50-E50</f>
        <v>0</v>
      </c>
    </row>
    <row r="51" spans="1:7" x14ac:dyDescent="0.25">
      <c r="A51" s="88" t="s">
        <v>351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77">
        <f t="shared" si="10"/>
        <v>0</v>
      </c>
    </row>
    <row r="52" spans="1:7" x14ac:dyDescent="0.25">
      <c r="A52" s="88" t="s">
        <v>352</v>
      </c>
      <c r="B52" s="77">
        <v>0</v>
      </c>
      <c r="C52" s="77">
        <v>543800</v>
      </c>
      <c r="D52" s="77">
        <v>543800</v>
      </c>
      <c r="E52" s="77">
        <v>543800</v>
      </c>
      <c r="F52" s="77">
        <v>543800</v>
      </c>
      <c r="G52" s="77">
        <f t="shared" si="10"/>
        <v>0</v>
      </c>
    </row>
    <row r="53" spans="1:7" x14ac:dyDescent="0.25">
      <c r="A53" s="88" t="s">
        <v>353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f t="shared" si="10"/>
        <v>0</v>
      </c>
    </row>
    <row r="54" spans="1:7" x14ac:dyDescent="0.25">
      <c r="A54" s="88" t="s">
        <v>354</v>
      </c>
      <c r="B54" s="77">
        <v>0</v>
      </c>
      <c r="C54" s="77">
        <v>10928</v>
      </c>
      <c r="D54" s="77">
        <v>10928</v>
      </c>
      <c r="E54" s="77">
        <v>10928</v>
      </c>
      <c r="F54" s="77">
        <v>10928</v>
      </c>
      <c r="G54" s="77">
        <f t="shared" si="10"/>
        <v>0</v>
      </c>
    </row>
    <row r="55" spans="1:7" x14ac:dyDescent="0.25">
      <c r="A55" s="88" t="s">
        <v>355</v>
      </c>
      <c r="B55" s="77">
        <v>0</v>
      </c>
      <c r="C55" s="77">
        <v>0</v>
      </c>
      <c r="D55" s="77">
        <v>0</v>
      </c>
      <c r="E55" s="77">
        <v>0</v>
      </c>
      <c r="F55" s="77">
        <v>0</v>
      </c>
      <c r="G55" s="77">
        <f t="shared" si="10"/>
        <v>0</v>
      </c>
    </row>
    <row r="56" spans="1:7" x14ac:dyDescent="0.25">
      <c r="A56" s="88" t="s">
        <v>356</v>
      </c>
      <c r="B56" s="77">
        <v>0</v>
      </c>
      <c r="C56" s="77">
        <v>0</v>
      </c>
      <c r="D56" s="77">
        <v>0</v>
      </c>
      <c r="E56" s="77">
        <v>0</v>
      </c>
      <c r="F56" s="77">
        <v>0</v>
      </c>
      <c r="G56" s="77">
        <f t="shared" si="10"/>
        <v>0</v>
      </c>
    </row>
    <row r="57" spans="1:7" x14ac:dyDescent="0.25">
      <c r="A57" s="88" t="s">
        <v>357</v>
      </c>
      <c r="B57" s="77">
        <v>0</v>
      </c>
      <c r="C57" s="77">
        <v>0</v>
      </c>
      <c r="D57" s="77">
        <v>0</v>
      </c>
      <c r="E57" s="77">
        <v>0</v>
      </c>
      <c r="F57" s="77">
        <v>0</v>
      </c>
      <c r="G57" s="77">
        <f t="shared" si="10"/>
        <v>0</v>
      </c>
    </row>
    <row r="58" spans="1:7" x14ac:dyDescent="0.25">
      <c r="A58" s="87" t="s">
        <v>358</v>
      </c>
      <c r="B58" s="86">
        <f t="shared" ref="B58:G58" si="11">SUM(B59:B61)</f>
        <v>0</v>
      </c>
      <c r="C58" s="86">
        <f t="shared" si="11"/>
        <v>0</v>
      </c>
      <c r="D58" s="86">
        <f t="shared" si="11"/>
        <v>0</v>
      </c>
      <c r="E58" s="86">
        <f t="shared" si="11"/>
        <v>0</v>
      </c>
      <c r="F58" s="86">
        <f t="shared" si="11"/>
        <v>0</v>
      </c>
      <c r="G58" s="86">
        <f t="shared" si="11"/>
        <v>0</v>
      </c>
    </row>
    <row r="59" spans="1:7" x14ac:dyDescent="0.25">
      <c r="A59" s="88" t="s">
        <v>359</v>
      </c>
      <c r="B59" s="77">
        <v>0</v>
      </c>
      <c r="C59" s="77">
        <v>0</v>
      </c>
      <c r="D59" s="77">
        <v>0</v>
      </c>
      <c r="E59" s="77">
        <v>0</v>
      </c>
      <c r="F59" s="77">
        <v>0</v>
      </c>
      <c r="G59" s="77">
        <f>D59-E59</f>
        <v>0</v>
      </c>
    </row>
    <row r="60" spans="1:7" x14ac:dyDescent="0.25">
      <c r="A60" s="88" t="s">
        <v>360</v>
      </c>
      <c r="B60" s="77">
        <v>0</v>
      </c>
      <c r="C60" s="77">
        <v>0</v>
      </c>
      <c r="D60" s="77">
        <v>0</v>
      </c>
      <c r="E60" s="77">
        <v>0</v>
      </c>
      <c r="F60" s="77">
        <v>0</v>
      </c>
      <c r="G60" s="77">
        <f t="shared" ref="G60:G61" si="12">D60-E60</f>
        <v>0</v>
      </c>
    </row>
    <row r="61" spans="1:7" x14ac:dyDescent="0.25">
      <c r="A61" s="88" t="s">
        <v>361</v>
      </c>
      <c r="B61" s="77">
        <v>0</v>
      </c>
      <c r="C61" s="77">
        <v>0</v>
      </c>
      <c r="D61" s="77">
        <v>0</v>
      </c>
      <c r="E61" s="77">
        <v>0</v>
      </c>
      <c r="F61" s="77">
        <v>0</v>
      </c>
      <c r="G61" s="77">
        <f t="shared" si="12"/>
        <v>0</v>
      </c>
    </row>
    <row r="62" spans="1:7" x14ac:dyDescent="0.25">
      <c r="A62" s="87" t="s">
        <v>362</v>
      </c>
      <c r="B62" s="86">
        <f t="shared" ref="B62:G62" si="13">SUM(B63:B67,B69:B70)</f>
        <v>0</v>
      </c>
      <c r="C62" s="86">
        <f t="shared" si="13"/>
        <v>0</v>
      </c>
      <c r="D62" s="86">
        <f t="shared" si="13"/>
        <v>0</v>
      </c>
      <c r="E62" s="86">
        <f t="shared" si="13"/>
        <v>0</v>
      </c>
      <c r="F62" s="86">
        <f t="shared" si="13"/>
        <v>0</v>
      </c>
      <c r="G62" s="86">
        <f t="shared" si="13"/>
        <v>0</v>
      </c>
    </row>
    <row r="63" spans="1:7" x14ac:dyDescent="0.25">
      <c r="A63" s="88" t="s">
        <v>363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f>D63-E63</f>
        <v>0</v>
      </c>
    </row>
    <row r="64" spans="1:7" x14ac:dyDescent="0.25">
      <c r="A64" s="88" t="s">
        <v>364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f t="shared" ref="G64:G70" si="14">D64-E64</f>
        <v>0</v>
      </c>
    </row>
    <row r="65" spans="1:7" x14ac:dyDescent="0.25">
      <c r="A65" s="88" t="s">
        <v>365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f t="shared" si="14"/>
        <v>0</v>
      </c>
    </row>
    <row r="66" spans="1:7" x14ac:dyDescent="0.25">
      <c r="A66" s="88" t="s">
        <v>366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f t="shared" si="14"/>
        <v>0</v>
      </c>
    </row>
    <row r="67" spans="1:7" x14ac:dyDescent="0.25">
      <c r="A67" s="88" t="s">
        <v>367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f t="shared" si="14"/>
        <v>0</v>
      </c>
    </row>
    <row r="68" spans="1:7" x14ac:dyDescent="0.25">
      <c r="A68" s="88" t="s">
        <v>368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f t="shared" si="14"/>
        <v>0</v>
      </c>
    </row>
    <row r="69" spans="1:7" x14ac:dyDescent="0.25">
      <c r="A69" s="88" t="s">
        <v>369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f t="shared" si="14"/>
        <v>0</v>
      </c>
    </row>
    <row r="70" spans="1:7" x14ac:dyDescent="0.25">
      <c r="A70" s="88" t="s">
        <v>370</v>
      </c>
      <c r="B70" s="77">
        <v>0</v>
      </c>
      <c r="C70" s="77">
        <v>0</v>
      </c>
      <c r="D70" s="77">
        <v>0</v>
      </c>
      <c r="E70" s="77">
        <v>0</v>
      </c>
      <c r="F70" s="77">
        <v>0</v>
      </c>
      <c r="G70" s="77">
        <f t="shared" si="14"/>
        <v>0</v>
      </c>
    </row>
    <row r="71" spans="1:7" x14ac:dyDescent="0.25">
      <c r="A71" s="87" t="s">
        <v>371</v>
      </c>
      <c r="B71" s="86">
        <f t="shared" ref="B71:G71" si="15">SUM(B72:B74)</f>
        <v>0</v>
      </c>
      <c r="C71" s="86">
        <f t="shared" si="15"/>
        <v>0</v>
      </c>
      <c r="D71" s="86">
        <f t="shared" si="15"/>
        <v>0</v>
      </c>
      <c r="E71" s="86">
        <f t="shared" si="15"/>
        <v>0</v>
      </c>
      <c r="F71" s="86">
        <f t="shared" si="15"/>
        <v>0</v>
      </c>
      <c r="G71" s="86">
        <f t="shared" si="15"/>
        <v>0</v>
      </c>
    </row>
    <row r="72" spans="1:7" x14ac:dyDescent="0.25">
      <c r="A72" s="88" t="s">
        <v>372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f>D72-E72</f>
        <v>0</v>
      </c>
    </row>
    <row r="73" spans="1:7" x14ac:dyDescent="0.25">
      <c r="A73" s="88" t="s">
        <v>373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77">
        <f t="shared" ref="G73:G74" si="16">D73-E73</f>
        <v>0</v>
      </c>
    </row>
    <row r="74" spans="1:7" x14ac:dyDescent="0.25">
      <c r="A74" s="88" t="s">
        <v>374</v>
      </c>
      <c r="B74" s="77">
        <v>0</v>
      </c>
      <c r="C74" s="77">
        <v>0</v>
      </c>
      <c r="D74" s="77">
        <v>0</v>
      </c>
      <c r="E74" s="77">
        <v>0</v>
      </c>
      <c r="F74" s="77">
        <v>0</v>
      </c>
      <c r="G74" s="77">
        <f t="shared" si="16"/>
        <v>0</v>
      </c>
    </row>
    <row r="75" spans="1:7" x14ac:dyDescent="0.25">
      <c r="A75" s="87" t="s">
        <v>375</v>
      </c>
      <c r="B75" s="86">
        <f t="shared" ref="B75:G75" si="17">SUM(B76:B82)</f>
        <v>0</v>
      </c>
      <c r="C75" s="86">
        <f t="shared" si="17"/>
        <v>0</v>
      </c>
      <c r="D75" s="86">
        <f t="shared" si="17"/>
        <v>0</v>
      </c>
      <c r="E75" s="86">
        <f t="shared" si="17"/>
        <v>0</v>
      </c>
      <c r="F75" s="86">
        <f t="shared" si="17"/>
        <v>0</v>
      </c>
      <c r="G75" s="86">
        <f t="shared" si="17"/>
        <v>0</v>
      </c>
    </row>
    <row r="76" spans="1:7" x14ac:dyDescent="0.25">
      <c r="A76" s="88" t="s">
        <v>376</v>
      </c>
      <c r="B76" s="77">
        <v>0</v>
      </c>
      <c r="C76" s="77">
        <v>0</v>
      </c>
      <c r="D76" s="77">
        <v>0</v>
      </c>
      <c r="E76" s="77">
        <v>0</v>
      </c>
      <c r="F76" s="77">
        <v>0</v>
      </c>
      <c r="G76" s="77">
        <f>D76-E76</f>
        <v>0</v>
      </c>
    </row>
    <row r="77" spans="1:7" x14ac:dyDescent="0.25">
      <c r="A77" s="88" t="s">
        <v>377</v>
      </c>
      <c r="B77" s="77">
        <v>0</v>
      </c>
      <c r="C77" s="77">
        <v>0</v>
      </c>
      <c r="D77" s="77">
        <v>0</v>
      </c>
      <c r="E77" s="77">
        <v>0</v>
      </c>
      <c r="F77" s="77">
        <v>0</v>
      </c>
      <c r="G77" s="77">
        <f t="shared" ref="G77:G82" si="18">D77-E77</f>
        <v>0</v>
      </c>
    </row>
    <row r="78" spans="1:7" x14ac:dyDescent="0.25">
      <c r="A78" s="88" t="s">
        <v>378</v>
      </c>
      <c r="B78" s="77">
        <v>0</v>
      </c>
      <c r="C78" s="77">
        <v>0</v>
      </c>
      <c r="D78" s="77">
        <v>0</v>
      </c>
      <c r="E78" s="77">
        <v>0</v>
      </c>
      <c r="F78" s="77">
        <v>0</v>
      </c>
      <c r="G78" s="77">
        <f t="shared" si="18"/>
        <v>0</v>
      </c>
    </row>
    <row r="79" spans="1:7" x14ac:dyDescent="0.25">
      <c r="A79" s="88" t="s">
        <v>379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77">
        <f t="shared" si="18"/>
        <v>0</v>
      </c>
    </row>
    <row r="80" spans="1:7" x14ac:dyDescent="0.25">
      <c r="A80" s="88" t="s">
        <v>380</v>
      </c>
      <c r="B80" s="77">
        <v>0</v>
      </c>
      <c r="C80" s="77">
        <v>0</v>
      </c>
      <c r="D80" s="77">
        <v>0</v>
      </c>
      <c r="E80" s="77">
        <v>0</v>
      </c>
      <c r="F80" s="77">
        <v>0</v>
      </c>
      <c r="G80" s="77">
        <f t="shared" si="18"/>
        <v>0</v>
      </c>
    </row>
    <row r="81" spans="1:7" x14ac:dyDescent="0.25">
      <c r="A81" s="88" t="s">
        <v>381</v>
      </c>
      <c r="B81" s="77">
        <v>0</v>
      </c>
      <c r="C81" s="77">
        <v>0</v>
      </c>
      <c r="D81" s="77">
        <v>0</v>
      </c>
      <c r="E81" s="77">
        <v>0</v>
      </c>
      <c r="F81" s="77">
        <v>0</v>
      </c>
      <c r="G81" s="77">
        <f t="shared" si="18"/>
        <v>0</v>
      </c>
    </row>
    <row r="82" spans="1:7" x14ac:dyDescent="0.25">
      <c r="A82" s="88" t="s">
        <v>382</v>
      </c>
      <c r="B82" s="77">
        <v>0</v>
      </c>
      <c r="C82" s="77">
        <v>0</v>
      </c>
      <c r="D82" s="77">
        <v>0</v>
      </c>
      <c r="E82" s="77">
        <v>0</v>
      </c>
      <c r="F82" s="77">
        <v>0</v>
      </c>
      <c r="G82" s="77">
        <f t="shared" si="18"/>
        <v>0</v>
      </c>
    </row>
    <row r="83" spans="1:7" x14ac:dyDescent="0.25">
      <c r="A83" s="89"/>
      <c r="B83" s="77"/>
      <c r="C83" s="77"/>
      <c r="D83" s="77"/>
      <c r="E83" s="77"/>
      <c r="F83" s="77"/>
      <c r="G83" s="77"/>
    </row>
    <row r="84" spans="1:7" x14ac:dyDescent="0.25">
      <c r="A84" s="29" t="s">
        <v>383</v>
      </c>
      <c r="B84" s="86">
        <f t="shared" ref="B84:G84" si="19">SUM(B85,B93,B103,B113,B123,B133,B137,B146,B150)</f>
        <v>0</v>
      </c>
      <c r="C84" s="86">
        <f t="shared" si="19"/>
        <v>0</v>
      </c>
      <c r="D84" s="86">
        <f t="shared" si="19"/>
        <v>0</v>
      </c>
      <c r="E84" s="86">
        <f t="shared" si="19"/>
        <v>0</v>
      </c>
      <c r="F84" s="86">
        <f t="shared" si="19"/>
        <v>0</v>
      </c>
      <c r="G84" s="86">
        <f t="shared" si="19"/>
        <v>0</v>
      </c>
    </row>
    <row r="85" spans="1:7" x14ac:dyDescent="0.25">
      <c r="A85" s="87" t="s">
        <v>310</v>
      </c>
      <c r="B85" s="86">
        <f t="shared" ref="B85:G85" si="20">SUM(B86:B92)</f>
        <v>0</v>
      </c>
      <c r="C85" s="86">
        <f t="shared" si="20"/>
        <v>0</v>
      </c>
      <c r="D85" s="86">
        <f t="shared" si="20"/>
        <v>0</v>
      </c>
      <c r="E85" s="86">
        <f t="shared" si="20"/>
        <v>0</v>
      </c>
      <c r="F85" s="86">
        <f t="shared" si="20"/>
        <v>0</v>
      </c>
      <c r="G85" s="86">
        <f t="shared" si="20"/>
        <v>0</v>
      </c>
    </row>
    <row r="86" spans="1:7" x14ac:dyDescent="0.25">
      <c r="A86" s="88" t="s">
        <v>311</v>
      </c>
      <c r="B86" s="77">
        <v>0</v>
      </c>
      <c r="C86" s="77">
        <v>0</v>
      </c>
      <c r="D86" s="77">
        <v>0</v>
      </c>
      <c r="E86" s="77">
        <v>0</v>
      </c>
      <c r="F86" s="77">
        <v>0</v>
      </c>
      <c r="G86" s="77">
        <f>D86-E86</f>
        <v>0</v>
      </c>
    </row>
    <row r="87" spans="1:7" x14ac:dyDescent="0.25">
      <c r="A87" s="88" t="s">
        <v>312</v>
      </c>
      <c r="B87" s="77">
        <v>0</v>
      </c>
      <c r="C87" s="77">
        <v>0</v>
      </c>
      <c r="D87" s="77">
        <v>0</v>
      </c>
      <c r="E87" s="77">
        <v>0</v>
      </c>
      <c r="F87" s="77">
        <v>0</v>
      </c>
      <c r="G87" s="77">
        <f t="shared" ref="G87:G92" si="21">D87-E87</f>
        <v>0</v>
      </c>
    </row>
    <row r="88" spans="1:7" x14ac:dyDescent="0.25">
      <c r="A88" s="88" t="s">
        <v>313</v>
      </c>
      <c r="B88" s="77">
        <v>0</v>
      </c>
      <c r="C88" s="77">
        <v>0</v>
      </c>
      <c r="D88" s="77">
        <v>0</v>
      </c>
      <c r="E88" s="77">
        <v>0</v>
      </c>
      <c r="F88" s="77">
        <v>0</v>
      </c>
      <c r="G88" s="77">
        <f t="shared" si="21"/>
        <v>0</v>
      </c>
    </row>
    <row r="89" spans="1:7" x14ac:dyDescent="0.25">
      <c r="A89" s="88" t="s">
        <v>314</v>
      </c>
      <c r="B89" s="77">
        <v>0</v>
      </c>
      <c r="C89" s="77">
        <v>0</v>
      </c>
      <c r="D89" s="77">
        <v>0</v>
      </c>
      <c r="E89" s="77">
        <v>0</v>
      </c>
      <c r="F89" s="77">
        <v>0</v>
      </c>
      <c r="G89" s="77">
        <f t="shared" si="21"/>
        <v>0</v>
      </c>
    </row>
    <row r="90" spans="1:7" x14ac:dyDescent="0.25">
      <c r="A90" s="88" t="s">
        <v>315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7">
        <f t="shared" si="21"/>
        <v>0</v>
      </c>
    </row>
    <row r="91" spans="1:7" x14ac:dyDescent="0.25">
      <c r="A91" s="88" t="s">
        <v>316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>
        <f t="shared" si="21"/>
        <v>0</v>
      </c>
    </row>
    <row r="92" spans="1:7" x14ac:dyDescent="0.25">
      <c r="A92" s="88" t="s">
        <v>317</v>
      </c>
      <c r="B92" s="77">
        <v>0</v>
      </c>
      <c r="C92" s="77">
        <v>0</v>
      </c>
      <c r="D92" s="77">
        <v>0</v>
      </c>
      <c r="E92" s="77">
        <v>0</v>
      </c>
      <c r="F92" s="77">
        <v>0</v>
      </c>
      <c r="G92" s="77">
        <f t="shared" si="21"/>
        <v>0</v>
      </c>
    </row>
    <row r="93" spans="1:7" x14ac:dyDescent="0.25">
      <c r="A93" s="87" t="s">
        <v>318</v>
      </c>
      <c r="B93" s="86">
        <f t="shared" ref="B93:G93" si="22">SUM(B94:B102)</f>
        <v>0</v>
      </c>
      <c r="C93" s="86">
        <f t="shared" si="22"/>
        <v>0</v>
      </c>
      <c r="D93" s="86">
        <f t="shared" si="22"/>
        <v>0</v>
      </c>
      <c r="E93" s="86">
        <f t="shared" si="22"/>
        <v>0</v>
      </c>
      <c r="F93" s="86">
        <f t="shared" si="22"/>
        <v>0</v>
      </c>
      <c r="G93" s="86">
        <f t="shared" si="22"/>
        <v>0</v>
      </c>
    </row>
    <row r="94" spans="1:7" x14ac:dyDescent="0.25">
      <c r="A94" s="88" t="s">
        <v>319</v>
      </c>
      <c r="B94" s="77">
        <v>0</v>
      </c>
      <c r="C94" s="77">
        <v>0</v>
      </c>
      <c r="D94" s="77">
        <v>0</v>
      </c>
      <c r="E94" s="77">
        <v>0</v>
      </c>
      <c r="F94" s="77">
        <v>0</v>
      </c>
      <c r="G94" s="77">
        <f>D94-E94</f>
        <v>0</v>
      </c>
    </row>
    <row r="95" spans="1:7" x14ac:dyDescent="0.25">
      <c r="A95" s="88" t="s">
        <v>320</v>
      </c>
      <c r="B95" s="77">
        <v>0</v>
      </c>
      <c r="C95" s="77">
        <v>0</v>
      </c>
      <c r="D95" s="77">
        <v>0</v>
      </c>
      <c r="E95" s="77">
        <v>0</v>
      </c>
      <c r="F95" s="77">
        <v>0</v>
      </c>
      <c r="G95" s="77">
        <f t="shared" ref="G95:G102" si="23">D95-E95</f>
        <v>0</v>
      </c>
    </row>
    <row r="96" spans="1:7" x14ac:dyDescent="0.25">
      <c r="A96" s="88" t="s">
        <v>321</v>
      </c>
      <c r="B96" s="77">
        <v>0</v>
      </c>
      <c r="C96" s="77">
        <v>0</v>
      </c>
      <c r="D96" s="77">
        <v>0</v>
      </c>
      <c r="E96" s="77">
        <v>0</v>
      </c>
      <c r="F96" s="77">
        <v>0</v>
      </c>
      <c r="G96" s="77">
        <f t="shared" si="23"/>
        <v>0</v>
      </c>
    </row>
    <row r="97" spans="1:7" x14ac:dyDescent="0.25">
      <c r="A97" s="88" t="s">
        <v>322</v>
      </c>
      <c r="B97" s="77">
        <v>0</v>
      </c>
      <c r="C97" s="77">
        <v>0</v>
      </c>
      <c r="D97" s="77">
        <v>0</v>
      </c>
      <c r="E97" s="77">
        <v>0</v>
      </c>
      <c r="F97" s="77">
        <v>0</v>
      </c>
      <c r="G97" s="77">
        <f t="shared" si="23"/>
        <v>0</v>
      </c>
    </row>
    <row r="98" spans="1:7" x14ac:dyDescent="0.25">
      <c r="A98" s="90" t="s">
        <v>323</v>
      </c>
      <c r="B98" s="77">
        <v>0</v>
      </c>
      <c r="C98" s="77">
        <v>0</v>
      </c>
      <c r="D98" s="77">
        <v>0</v>
      </c>
      <c r="E98" s="77">
        <v>0</v>
      </c>
      <c r="F98" s="77">
        <v>0</v>
      </c>
      <c r="G98" s="77">
        <f t="shared" si="23"/>
        <v>0</v>
      </c>
    </row>
    <row r="99" spans="1:7" x14ac:dyDescent="0.25">
      <c r="A99" s="88" t="s">
        <v>324</v>
      </c>
      <c r="B99" s="77">
        <v>0</v>
      </c>
      <c r="C99" s="77">
        <v>0</v>
      </c>
      <c r="D99" s="77">
        <v>0</v>
      </c>
      <c r="E99" s="77">
        <v>0</v>
      </c>
      <c r="F99" s="77">
        <v>0</v>
      </c>
      <c r="G99" s="77">
        <f t="shared" si="23"/>
        <v>0</v>
      </c>
    </row>
    <row r="100" spans="1:7" x14ac:dyDescent="0.25">
      <c r="A100" s="88" t="s">
        <v>325</v>
      </c>
      <c r="B100" s="77">
        <v>0</v>
      </c>
      <c r="C100" s="77">
        <v>0</v>
      </c>
      <c r="D100" s="77">
        <v>0</v>
      </c>
      <c r="E100" s="77">
        <v>0</v>
      </c>
      <c r="F100" s="77">
        <v>0</v>
      </c>
      <c r="G100" s="77">
        <f t="shared" si="23"/>
        <v>0</v>
      </c>
    </row>
    <row r="101" spans="1:7" x14ac:dyDescent="0.25">
      <c r="A101" s="88" t="s">
        <v>326</v>
      </c>
      <c r="B101" s="77">
        <v>0</v>
      </c>
      <c r="C101" s="77">
        <v>0</v>
      </c>
      <c r="D101" s="77">
        <v>0</v>
      </c>
      <c r="E101" s="77">
        <v>0</v>
      </c>
      <c r="F101" s="77">
        <v>0</v>
      </c>
      <c r="G101" s="77">
        <f t="shared" si="23"/>
        <v>0</v>
      </c>
    </row>
    <row r="102" spans="1:7" x14ac:dyDescent="0.25">
      <c r="A102" s="88" t="s">
        <v>327</v>
      </c>
      <c r="B102" s="77">
        <v>0</v>
      </c>
      <c r="C102" s="77">
        <v>0</v>
      </c>
      <c r="D102" s="77">
        <v>0</v>
      </c>
      <c r="E102" s="77">
        <v>0</v>
      </c>
      <c r="F102" s="77">
        <v>0</v>
      </c>
      <c r="G102" s="77">
        <f t="shared" si="23"/>
        <v>0</v>
      </c>
    </row>
    <row r="103" spans="1:7" x14ac:dyDescent="0.25">
      <c r="A103" s="87" t="s">
        <v>328</v>
      </c>
      <c r="B103" s="86">
        <f>SUM(B104:B112)</f>
        <v>0</v>
      </c>
      <c r="C103" s="86">
        <f>SUM(C104:C112)</f>
        <v>0</v>
      </c>
      <c r="D103" s="86">
        <v>0</v>
      </c>
      <c r="E103" s="86">
        <f>SUM(E104:E112)</f>
        <v>0</v>
      </c>
      <c r="F103" s="86">
        <f>SUM(F104:F112)</f>
        <v>0</v>
      </c>
      <c r="G103" s="86">
        <f>SUM(G104:G112)</f>
        <v>0</v>
      </c>
    </row>
    <row r="104" spans="1:7" x14ac:dyDescent="0.25">
      <c r="A104" s="88" t="s">
        <v>329</v>
      </c>
      <c r="B104" s="77">
        <v>0</v>
      </c>
      <c r="C104" s="77">
        <v>0</v>
      </c>
      <c r="D104" s="77">
        <v>0</v>
      </c>
      <c r="E104" s="77">
        <v>0</v>
      </c>
      <c r="F104" s="77">
        <v>0</v>
      </c>
      <c r="G104" s="77">
        <f>D104-E104</f>
        <v>0</v>
      </c>
    </row>
    <row r="105" spans="1:7" x14ac:dyDescent="0.25">
      <c r="A105" s="88" t="s">
        <v>330</v>
      </c>
      <c r="B105" s="77">
        <v>0</v>
      </c>
      <c r="C105" s="77">
        <v>0</v>
      </c>
      <c r="D105" s="77">
        <v>0</v>
      </c>
      <c r="E105" s="77">
        <v>0</v>
      </c>
      <c r="F105" s="77">
        <v>0</v>
      </c>
      <c r="G105" s="77">
        <f t="shared" ref="G105:G112" si="24">D105-E105</f>
        <v>0</v>
      </c>
    </row>
    <row r="106" spans="1:7" x14ac:dyDescent="0.25">
      <c r="A106" s="88" t="s">
        <v>331</v>
      </c>
      <c r="B106" s="77">
        <v>0</v>
      </c>
      <c r="C106" s="77">
        <v>0</v>
      </c>
      <c r="D106" s="77">
        <v>0</v>
      </c>
      <c r="E106" s="77">
        <v>0</v>
      </c>
      <c r="F106" s="77">
        <v>0</v>
      </c>
      <c r="G106" s="77">
        <f t="shared" si="24"/>
        <v>0</v>
      </c>
    </row>
    <row r="107" spans="1:7" x14ac:dyDescent="0.25">
      <c r="A107" s="88" t="s">
        <v>332</v>
      </c>
      <c r="B107" s="77">
        <v>0</v>
      </c>
      <c r="C107" s="77">
        <v>0</v>
      </c>
      <c r="D107" s="77">
        <v>0</v>
      </c>
      <c r="E107" s="77">
        <v>0</v>
      </c>
      <c r="F107" s="77">
        <v>0</v>
      </c>
      <c r="G107" s="77">
        <f t="shared" si="24"/>
        <v>0</v>
      </c>
    </row>
    <row r="108" spans="1:7" x14ac:dyDescent="0.25">
      <c r="A108" s="88" t="s">
        <v>333</v>
      </c>
      <c r="B108" s="77">
        <v>0</v>
      </c>
      <c r="C108" s="77">
        <v>0</v>
      </c>
      <c r="D108" s="77">
        <v>0</v>
      </c>
      <c r="E108" s="77">
        <v>0</v>
      </c>
      <c r="F108" s="77">
        <v>0</v>
      </c>
      <c r="G108" s="77">
        <f t="shared" si="24"/>
        <v>0</v>
      </c>
    </row>
    <row r="109" spans="1:7" x14ac:dyDescent="0.25">
      <c r="A109" s="88" t="s">
        <v>334</v>
      </c>
      <c r="B109" s="77">
        <v>0</v>
      </c>
      <c r="C109" s="77">
        <v>0</v>
      </c>
      <c r="D109" s="77">
        <v>0</v>
      </c>
      <c r="E109" s="77">
        <v>0</v>
      </c>
      <c r="F109" s="77">
        <v>0</v>
      </c>
      <c r="G109" s="77">
        <f t="shared" si="24"/>
        <v>0</v>
      </c>
    </row>
    <row r="110" spans="1:7" x14ac:dyDescent="0.25">
      <c r="A110" s="88" t="s">
        <v>335</v>
      </c>
      <c r="B110" s="77">
        <v>0</v>
      </c>
      <c r="C110" s="77">
        <v>0</v>
      </c>
      <c r="D110" s="77">
        <v>0</v>
      </c>
      <c r="E110" s="77">
        <v>0</v>
      </c>
      <c r="F110" s="77">
        <v>0</v>
      </c>
      <c r="G110" s="77">
        <f t="shared" si="24"/>
        <v>0</v>
      </c>
    </row>
    <row r="111" spans="1:7" x14ac:dyDescent="0.25">
      <c r="A111" s="88" t="s">
        <v>336</v>
      </c>
      <c r="B111" s="77">
        <v>0</v>
      </c>
      <c r="C111" s="77">
        <v>0</v>
      </c>
      <c r="D111" s="77">
        <v>0</v>
      </c>
      <c r="E111" s="77">
        <v>0</v>
      </c>
      <c r="F111" s="77">
        <v>0</v>
      </c>
      <c r="G111" s="77">
        <f t="shared" si="24"/>
        <v>0</v>
      </c>
    </row>
    <row r="112" spans="1:7" x14ac:dyDescent="0.25">
      <c r="A112" s="88" t="s">
        <v>337</v>
      </c>
      <c r="B112" s="77">
        <v>0</v>
      </c>
      <c r="C112" s="77">
        <v>0</v>
      </c>
      <c r="D112" s="77">
        <v>0</v>
      </c>
      <c r="E112" s="77">
        <v>0</v>
      </c>
      <c r="F112" s="77">
        <v>0</v>
      </c>
      <c r="G112" s="77">
        <f t="shared" si="24"/>
        <v>0</v>
      </c>
    </row>
    <row r="113" spans="1:7" x14ac:dyDescent="0.25">
      <c r="A113" s="87" t="s">
        <v>338</v>
      </c>
      <c r="B113" s="86">
        <f t="shared" ref="B113:G113" si="25">SUM(B114:B122)</f>
        <v>0</v>
      </c>
      <c r="C113" s="86">
        <f t="shared" si="25"/>
        <v>0</v>
      </c>
      <c r="D113" s="86">
        <f t="shared" si="25"/>
        <v>0</v>
      </c>
      <c r="E113" s="86">
        <f t="shared" si="25"/>
        <v>0</v>
      </c>
      <c r="F113" s="86">
        <f t="shared" si="25"/>
        <v>0</v>
      </c>
      <c r="G113" s="86">
        <f t="shared" si="25"/>
        <v>0</v>
      </c>
    </row>
    <row r="114" spans="1:7" x14ac:dyDescent="0.25">
      <c r="A114" s="88" t="s">
        <v>339</v>
      </c>
      <c r="B114" s="77">
        <v>0</v>
      </c>
      <c r="C114" s="77">
        <v>0</v>
      </c>
      <c r="D114" s="77">
        <v>0</v>
      </c>
      <c r="E114" s="77">
        <v>0</v>
      </c>
      <c r="F114" s="77">
        <v>0</v>
      </c>
      <c r="G114" s="77">
        <f>D114-E114</f>
        <v>0</v>
      </c>
    </row>
    <row r="115" spans="1:7" x14ac:dyDescent="0.25">
      <c r="A115" s="88" t="s">
        <v>340</v>
      </c>
      <c r="B115" s="77">
        <v>0</v>
      </c>
      <c r="C115" s="77">
        <v>0</v>
      </c>
      <c r="D115" s="77">
        <v>0</v>
      </c>
      <c r="E115" s="77">
        <v>0</v>
      </c>
      <c r="F115" s="77">
        <v>0</v>
      </c>
      <c r="G115" s="77">
        <f t="shared" ref="G115:G122" si="26">D115-E115</f>
        <v>0</v>
      </c>
    </row>
    <row r="116" spans="1:7" x14ac:dyDescent="0.25">
      <c r="A116" s="88" t="s">
        <v>341</v>
      </c>
      <c r="B116" s="77">
        <v>0</v>
      </c>
      <c r="C116" s="77">
        <v>0</v>
      </c>
      <c r="D116" s="77">
        <v>0</v>
      </c>
      <c r="E116" s="77">
        <v>0</v>
      </c>
      <c r="F116" s="77">
        <v>0</v>
      </c>
      <c r="G116" s="77">
        <f t="shared" si="26"/>
        <v>0</v>
      </c>
    </row>
    <row r="117" spans="1:7" x14ac:dyDescent="0.25">
      <c r="A117" s="88" t="s">
        <v>342</v>
      </c>
      <c r="B117" s="77">
        <v>0</v>
      </c>
      <c r="C117" s="77">
        <v>0</v>
      </c>
      <c r="D117" s="77">
        <v>0</v>
      </c>
      <c r="E117" s="77">
        <v>0</v>
      </c>
      <c r="F117" s="77">
        <v>0</v>
      </c>
      <c r="G117" s="77">
        <f t="shared" si="26"/>
        <v>0</v>
      </c>
    </row>
    <row r="118" spans="1:7" x14ac:dyDescent="0.25">
      <c r="A118" s="88" t="s">
        <v>343</v>
      </c>
      <c r="B118" s="77">
        <v>0</v>
      </c>
      <c r="C118" s="77">
        <v>0</v>
      </c>
      <c r="D118" s="77">
        <v>0</v>
      </c>
      <c r="E118" s="77">
        <v>0</v>
      </c>
      <c r="F118" s="77">
        <v>0</v>
      </c>
      <c r="G118" s="77">
        <f t="shared" si="26"/>
        <v>0</v>
      </c>
    </row>
    <row r="119" spans="1:7" x14ac:dyDescent="0.25">
      <c r="A119" s="88" t="s">
        <v>344</v>
      </c>
      <c r="B119" s="77">
        <v>0</v>
      </c>
      <c r="C119" s="77">
        <v>0</v>
      </c>
      <c r="D119" s="77">
        <v>0</v>
      </c>
      <c r="E119" s="77">
        <v>0</v>
      </c>
      <c r="F119" s="77">
        <v>0</v>
      </c>
      <c r="G119" s="77">
        <f t="shared" si="26"/>
        <v>0</v>
      </c>
    </row>
    <row r="120" spans="1:7" x14ac:dyDescent="0.25">
      <c r="A120" s="88" t="s">
        <v>345</v>
      </c>
      <c r="B120" s="77">
        <v>0</v>
      </c>
      <c r="C120" s="77">
        <v>0</v>
      </c>
      <c r="D120" s="77">
        <v>0</v>
      </c>
      <c r="E120" s="77">
        <v>0</v>
      </c>
      <c r="F120" s="77">
        <v>0</v>
      </c>
      <c r="G120" s="77">
        <f t="shared" si="26"/>
        <v>0</v>
      </c>
    </row>
    <row r="121" spans="1:7" x14ac:dyDescent="0.25">
      <c r="A121" s="88" t="s">
        <v>346</v>
      </c>
      <c r="B121" s="77">
        <v>0</v>
      </c>
      <c r="C121" s="77">
        <v>0</v>
      </c>
      <c r="D121" s="77">
        <v>0</v>
      </c>
      <c r="E121" s="77">
        <v>0</v>
      </c>
      <c r="F121" s="77">
        <v>0</v>
      </c>
      <c r="G121" s="77">
        <f t="shared" si="26"/>
        <v>0</v>
      </c>
    </row>
    <row r="122" spans="1:7" x14ac:dyDescent="0.25">
      <c r="A122" s="88" t="s">
        <v>347</v>
      </c>
      <c r="B122" s="77">
        <v>0</v>
      </c>
      <c r="C122" s="77">
        <v>0</v>
      </c>
      <c r="D122" s="77">
        <v>0</v>
      </c>
      <c r="E122" s="77">
        <v>0</v>
      </c>
      <c r="F122" s="77">
        <v>0</v>
      </c>
      <c r="G122" s="77">
        <f t="shared" si="26"/>
        <v>0</v>
      </c>
    </row>
    <row r="123" spans="1:7" x14ac:dyDescent="0.25">
      <c r="A123" s="87" t="s">
        <v>348</v>
      </c>
      <c r="B123" s="86">
        <f t="shared" ref="B123:G123" si="27">SUM(B124:B132)</f>
        <v>0</v>
      </c>
      <c r="C123" s="86">
        <f t="shared" si="27"/>
        <v>0</v>
      </c>
      <c r="D123" s="86">
        <f t="shared" si="27"/>
        <v>0</v>
      </c>
      <c r="E123" s="86">
        <f t="shared" si="27"/>
        <v>0</v>
      </c>
      <c r="F123" s="86">
        <f t="shared" si="27"/>
        <v>0</v>
      </c>
      <c r="G123" s="86">
        <f t="shared" si="27"/>
        <v>0</v>
      </c>
    </row>
    <row r="124" spans="1:7" x14ac:dyDescent="0.25">
      <c r="A124" s="88" t="s">
        <v>349</v>
      </c>
      <c r="B124" s="77">
        <v>0</v>
      </c>
      <c r="C124" s="77">
        <v>0</v>
      </c>
      <c r="D124" s="77">
        <v>0</v>
      </c>
      <c r="E124" s="77">
        <v>0</v>
      </c>
      <c r="F124" s="77">
        <v>0</v>
      </c>
      <c r="G124" s="77">
        <f>D124-E124</f>
        <v>0</v>
      </c>
    </row>
    <row r="125" spans="1:7" x14ac:dyDescent="0.25">
      <c r="A125" s="88" t="s">
        <v>350</v>
      </c>
      <c r="B125" s="77">
        <v>0</v>
      </c>
      <c r="C125" s="77">
        <v>0</v>
      </c>
      <c r="D125" s="77">
        <v>0</v>
      </c>
      <c r="E125" s="77">
        <v>0</v>
      </c>
      <c r="F125" s="77">
        <v>0</v>
      </c>
      <c r="G125" s="77">
        <f t="shared" ref="G125:G132" si="28">D125-E125</f>
        <v>0</v>
      </c>
    </row>
    <row r="126" spans="1:7" x14ac:dyDescent="0.25">
      <c r="A126" s="88" t="s">
        <v>351</v>
      </c>
      <c r="B126" s="77">
        <v>0</v>
      </c>
      <c r="C126" s="77">
        <v>0</v>
      </c>
      <c r="D126" s="77">
        <v>0</v>
      </c>
      <c r="E126" s="77">
        <v>0</v>
      </c>
      <c r="F126" s="77">
        <v>0</v>
      </c>
      <c r="G126" s="77">
        <f t="shared" si="28"/>
        <v>0</v>
      </c>
    </row>
    <row r="127" spans="1:7" x14ac:dyDescent="0.25">
      <c r="A127" s="88" t="s">
        <v>352</v>
      </c>
      <c r="B127" s="77">
        <v>0</v>
      </c>
      <c r="C127" s="77">
        <v>0</v>
      </c>
      <c r="D127" s="77">
        <v>0</v>
      </c>
      <c r="E127" s="77">
        <v>0</v>
      </c>
      <c r="F127" s="77">
        <v>0</v>
      </c>
      <c r="G127" s="77">
        <f t="shared" si="28"/>
        <v>0</v>
      </c>
    </row>
    <row r="128" spans="1:7" x14ac:dyDescent="0.25">
      <c r="A128" s="88" t="s">
        <v>353</v>
      </c>
      <c r="B128" s="77">
        <v>0</v>
      </c>
      <c r="C128" s="77">
        <v>0</v>
      </c>
      <c r="D128" s="77">
        <v>0</v>
      </c>
      <c r="E128" s="77">
        <v>0</v>
      </c>
      <c r="F128" s="77">
        <v>0</v>
      </c>
      <c r="G128" s="77">
        <f t="shared" si="28"/>
        <v>0</v>
      </c>
    </row>
    <row r="129" spans="1:7" x14ac:dyDescent="0.25">
      <c r="A129" s="88" t="s">
        <v>354</v>
      </c>
      <c r="B129" s="77">
        <v>0</v>
      </c>
      <c r="C129" s="77">
        <v>0</v>
      </c>
      <c r="D129" s="77">
        <v>0</v>
      </c>
      <c r="E129" s="77">
        <v>0</v>
      </c>
      <c r="F129" s="77">
        <v>0</v>
      </c>
      <c r="G129" s="77">
        <f t="shared" si="28"/>
        <v>0</v>
      </c>
    </row>
    <row r="130" spans="1:7" x14ac:dyDescent="0.25">
      <c r="A130" s="88" t="s">
        <v>355</v>
      </c>
      <c r="B130" s="77">
        <v>0</v>
      </c>
      <c r="C130" s="77">
        <v>0</v>
      </c>
      <c r="D130" s="77">
        <v>0</v>
      </c>
      <c r="E130" s="77">
        <v>0</v>
      </c>
      <c r="F130" s="77">
        <v>0</v>
      </c>
      <c r="G130" s="77">
        <f t="shared" si="28"/>
        <v>0</v>
      </c>
    </row>
    <row r="131" spans="1:7" x14ac:dyDescent="0.25">
      <c r="A131" s="88" t="s">
        <v>356</v>
      </c>
      <c r="B131" s="77">
        <v>0</v>
      </c>
      <c r="C131" s="77">
        <v>0</v>
      </c>
      <c r="D131" s="77">
        <v>0</v>
      </c>
      <c r="E131" s="77">
        <v>0</v>
      </c>
      <c r="F131" s="77">
        <v>0</v>
      </c>
      <c r="G131" s="77">
        <f t="shared" si="28"/>
        <v>0</v>
      </c>
    </row>
    <row r="132" spans="1:7" x14ac:dyDescent="0.25">
      <c r="A132" s="88" t="s">
        <v>357</v>
      </c>
      <c r="B132" s="77">
        <v>0</v>
      </c>
      <c r="C132" s="77">
        <v>0</v>
      </c>
      <c r="D132" s="77">
        <v>0</v>
      </c>
      <c r="E132" s="77">
        <v>0</v>
      </c>
      <c r="F132" s="77">
        <v>0</v>
      </c>
      <c r="G132" s="77">
        <f t="shared" si="28"/>
        <v>0</v>
      </c>
    </row>
    <row r="133" spans="1:7" x14ac:dyDescent="0.25">
      <c r="A133" s="87" t="s">
        <v>358</v>
      </c>
      <c r="B133" s="86">
        <f t="shared" ref="B133:G133" si="29">SUM(B134:B136)</f>
        <v>0</v>
      </c>
      <c r="C133" s="86">
        <f t="shared" si="29"/>
        <v>0</v>
      </c>
      <c r="D133" s="86">
        <f t="shared" si="29"/>
        <v>0</v>
      </c>
      <c r="E133" s="86">
        <f t="shared" si="29"/>
        <v>0</v>
      </c>
      <c r="F133" s="86">
        <f t="shared" si="29"/>
        <v>0</v>
      </c>
      <c r="G133" s="86">
        <f t="shared" si="29"/>
        <v>0</v>
      </c>
    </row>
    <row r="134" spans="1:7" x14ac:dyDescent="0.25">
      <c r="A134" s="88" t="s">
        <v>359</v>
      </c>
      <c r="B134" s="77">
        <v>0</v>
      </c>
      <c r="C134" s="77">
        <v>0</v>
      </c>
      <c r="D134" s="77">
        <v>0</v>
      </c>
      <c r="E134" s="77">
        <v>0</v>
      </c>
      <c r="F134" s="77">
        <v>0</v>
      </c>
      <c r="G134" s="77">
        <f>D134-E134</f>
        <v>0</v>
      </c>
    </row>
    <row r="135" spans="1:7" x14ac:dyDescent="0.25">
      <c r="A135" s="88" t="s">
        <v>360</v>
      </c>
      <c r="B135" s="77">
        <v>0</v>
      </c>
      <c r="C135" s="77">
        <v>0</v>
      </c>
      <c r="D135" s="77">
        <v>0</v>
      </c>
      <c r="E135" s="77">
        <v>0</v>
      </c>
      <c r="F135" s="77">
        <v>0</v>
      </c>
      <c r="G135" s="77">
        <f t="shared" ref="G135:G136" si="30">D135-E135</f>
        <v>0</v>
      </c>
    </row>
    <row r="136" spans="1:7" x14ac:dyDescent="0.25">
      <c r="A136" s="88" t="s">
        <v>361</v>
      </c>
      <c r="B136" s="77">
        <v>0</v>
      </c>
      <c r="C136" s="77">
        <v>0</v>
      </c>
      <c r="D136" s="77">
        <v>0</v>
      </c>
      <c r="E136" s="77">
        <v>0</v>
      </c>
      <c r="F136" s="77">
        <v>0</v>
      </c>
      <c r="G136" s="77">
        <f t="shared" si="30"/>
        <v>0</v>
      </c>
    </row>
    <row r="137" spans="1:7" x14ac:dyDescent="0.25">
      <c r="A137" s="87" t="s">
        <v>362</v>
      </c>
      <c r="B137" s="86">
        <f t="shared" ref="B137:G137" si="31">SUM(B138:B142,B144:B145)</f>
        <v>0</v>
      </c>
      <c r="C137" s="86">
        <f t="shared" si="31"/>
        <v>0</v>
      </c>
      <c r="D137" s="86">
        <f t="shared" si="31"/>
        <v>0</v>
      </c>
      <c r="E137" s="86">
        <f t="shared" si="31"/>
        <v>0</v>
      </c>
      <c r="F137" s="86">
        <f t="shared" si="31"/>
        <v>0</v>
      </c>
      <c r="G137" s="86">
        <f t="shared" si="31"/>
        <v>0</v>
      </c>
    </row>
    <row r="138" spans="1:7" x14ac:dyDescent="0.25">
      <c r="A138" s="88" t="s">
        <v>363</v>
      </c>
      <c r="B138" s="77">
        <v>0</v>
      </c>
      <c r="C138" s="77">
        <v>0</v>
      </c>
      <c r="D138" s="77">
        <v>0</v>
      </c>
      <c r="E138" s="77">
        <v>0</v>
      </c>
      <c r="F138" s="77">
        <v>0</v>
      </c>
      <c r="G138" s="77">
        <f>D138-E138</f>
        <v>0</v>
      </c>
    </row>
    <row r="139" spans="1:7" x14ac:dyDescent="0.25">
      <c r="A139" s="88" t="s">
        <v>364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f t="shared" ref="G139:G145" si="32">D139-E139</f>
        <v>0</v>
      </c>
    </row>
    <row r="140" spans="1:7" x14ac:dyDescent="0.25">
      <c r="A140" s="88" t="s">
        <v>365</v>
      </c>
      <c r="B140" s="77">
        <v>0</v>
      </c>
      <c r="C140" s="77">
        <v>0</v>
      </c>
      <c r="D140" s="77">
        <v>0</v>
      </c>
      <c r="E140" s="77">
        <v>0</v>
      </c>
      <c r="F140" s="77">
        <v>0</v>
      </c>
      <c r="G140" s="77">
        <f t="shared" si="32"/>
        <v>0</v>
      </c>
    </row>
    <row r="141" spans="1:7" x14ac:dyDescent="0.25">
      <c r="A141" s="88" t="s">
        <v>366</v>
      </c>
      <c r="B141" s="77">
        <v>0</v>
      </c>
      <c r="C141" s="77">
        <v>0</v>
      </c>
      <c r="D141" s="77">
        <v>0</v>
      </c>
      <c r="E141" s="77">
        <v>0</v>
      </c>
      <c r="F141" s="77">
        <v>0</v>
      </c>
      <c r="G141" s="77">
        <f t="shared" si="32"/>
        <v>0</v>
      </c>
    </row>
    <row r="142" spans="1:7" x14ac:dyDescent="0.25">
      <c r="A142" s="88" t="s">
        <v>367</v>
      </c>
      <c r="B142" s="77">
        <v>0</v>
      </c>
      <c r="C142" s="77">
        <v>0</v>
      </c>
      <c r="D142" s="77">
        <v>0</v>
      </c>
      <c r="E142" s="77">
        <v>0</v>
      </c>
      <c r="F142" s="77">
        <v>0</v>
      </c>
      <c r="G142" s="77">
        <f t="shared" si="32"/>
        <v>0</v>
      </c>
    </row>
    <row r="143" spans="1:7" x14ac:dyDescent="0.25">
      <c r="A143" s="88" t="s">
        <v>368</v>
      </c>
      <c r="B143" s="77">
        <v>0</v>
      </c>
      <c r="C143" s="77">
        <v>0</v>
      </c>
      <c r="D143" s="77">
        <v>0</v>
      </c>
      <c r="E143" s="77">
        <v>0</v>
      </c>
      <c r="F143" s="77">
        <v>0</v>
      </c>
      <c r="G143" s="77">
        <f t="shared" si="32"/>
        <v>0</v>
      </c>
    </row>
    <row r="144" spans="1:7" x14ac:dyDescent="0.25">
      <c r="A144" s="88" t="s">
        <v>369</v>
      </c>
      <c r="B144" s="77">
        <v>0</v>
      </c>
      <c r="C144" s="77">
        <v>0</v>
      </c>
      <c r="D144" s="77">
        <v>0</v>
      </c>
      <c r="E144" s="77">
        <v>0</v>
      </c>
      <c r="F144" s="77">
        <v>0</v>
      </c>
      <c r="G144" s="77">
        <f t="shared" si="32"/>
        <v>0</v>
      </c>
    </row>
    <row r="145" spans="1:7" x14ac:dyDescent="0.25">
      <c r="A145" s="88" t="s">
        <v>370</v>
      </c>
      <c r="B145" s="77">
        <v>0</v>
      </c>
      <c r="C145" s="77">
        <v>0</v>
      </c>
      <c r="D145" s="77">
        <v>0</v>
      </c>
      <c r="E145" s="77">
        <v>0</v>
      </c>
      <c r="F145" s="77">
        <v>0</v>
      </c>
      <c r="G145" s="77">
        <f t="shared" si="32"/>
        <v>0</v>
      </c>
    </row>
    <row r="146" spans="1:7" x14ac:dyDescent="0.25">
      <c r="A146" s="87" t="s">
        <v>371</v>
      </c>
      <c r="B146" s="86">
        <f t="shared" ref="B146:G146" si="33">SUM(B147:B149)</f>
        <v>0</v>
      </c>
      <c r="C146" s="86">
        <f t="shared" si="33"/>
        <v>0</v>
      </c>
      <c r="D146" s="86">
        <f t="shared" si="33"/>
        <v>0</v>
      </c>
      <c r="E146" s="86">
        <f t="shared" si="33"/>
        <v>0</v>
      </c>
      <c r="F146" s="86">
        <f t="shared" si="33"/>
        <v>0</v>
      </c>
      <c r="G146" s="86">
        <f t="shared" si="33"/>
        <v>0</v>
      </c>
    </row>
    <row r="147" spans="1:7" x14ac:dyDescent="0.25">
      <c r="A147" s="88" t="s">
        <v>372</v>
      </c>
      <c r="B147" s="77">
        <v>0</v>
      </c>
      <c r="C147" s="77">
        <v>0</v>
      </c>
      <c r="D147" s="77">
        <v>0</v>
      </c>
      <c r="E147" s="77">
        <v>0</v>
      </c>
      <c r="F147" s="77">
        <v>0</v>
      </c>
      <c r="G147" s="77">
        <f>D147-E147</f>
        <v>0</v>
      </c>
    </row>
    <row r="148" spans="1:7" x14ac:dyDescent="0.25">
      <c r="A148" s="88" t="s">
        <v>373</v>
      </c>
      <c r="B148" s="77">
        <v>0</v>
      </c>
      <c r="C148" s="77">
        <v>0</v>
      </c>
      <c r="D148" s="77">
        <v>0</v>
      </c>
      <c r="E148" s="77">
        <v>0</v>
      </c>
      <c r="F148" s="77">
        <v>0</v>
      </c>
      <c r="G148" s="77">
        <f t="shared" ref="G148:G149" si="34">D148-E148</f>
        <v>0</v>
      </c>
    </row>
    <row r="149" spans="1:7" x14ac:dyDescent="0.25">
      <c r="A149" s="88" t="s">
        <v>374</v>
      </c>
      <c r="B149" s="77">
        <v>0</v>
      </c>
      <c r="C149" s="77">
        <v>0</v>
      </c>
      <c r="D149" s="77">
        <v>0</v>
      </c>
      <c r="E149" s="77">
        <v>0</v>
      </c>
      <c r="F149" s="77">
        <v>0</v>
      </c>
      <c r="G149" s="77">
        <f t="shared" si="34"/>
        <v>0</v>
      </c>
    </row>
    <row r="150" spans="1:7" x14ac:dyDescent="0.25">
      <c r="A150" s="87" t="s">
        <v>375</v>
      </c>
      <c r="B150" s="86">
        <f t="shared" ref="B150:G150" si="35">SUM(B151:B157)</f>
        <v>0</v>
      </c>
      <c r="C150" s="86">
        <f t="shared" si="35"/>
        <v>0</v>
      </c>
      <c r="D150" s="86">
        <f t="shared" si="35"/>
        <v>0</v>
      </c>
      <c r="E150" s="86">
        <f t="shared" si="35"/>
        <v>0</v>
      </c>
      <c r="F150" s="86">
        <f t="shared" si="35"/>
        <v>0</v>
      </c>
      <c r="G150" s="86">
        <f t="shared" si="35"/>
        <v>0</v>
      </c>
    </row>
    <row r="151" spans="1:7" x14ac:dyDescent="0.25">
      <c r="A151" s="88" t="s">
        <v>376</v>
      </c>
      <c r="B151" s="77">
        <v>0</v>
      </c>
      <c r="C151" s="77">
        <v>0</v>
      </c>
      <c r="D151" s="77">
        <v>0</v>
      </c>
      <c r="E151" s="77">
        <v>0</v>
      </c>
      <c r="F151" s="77">
        <v>0</v>
      </c>
      <c r="G151" s="77">
        <f>D151-E151</f>
        <v>0</v>
      </c>
    </row>
    <row r="152" spans="1:7" x14ac:dyDescent="0.25">
      <c r="A152" s="88" t="s">
        <v>377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f t="shared" ref="G152:G157" si="36">D152-E152</f>
        <v>0</v>
      </c>
    </row>
    <row r="153" spans="1:7" x14ac:dyDescent="0.25">
      <c r="A153" s="88" t="s">
        <v>378</v>
      </c>
      <c r="B153" s="77">
        <v>0</v>
      </c>
      <c r="C153" s="77">
        <v>0</v>
      </c>
      <c r="D153" s="77">
        <v>0</v>
      </c>
      <c r="E153" s="77">
        <v>0</v>
      </c>
      <c r="F153" s="77">
        <v>0</v>
      </c>
      <c r="G153" s="77">
        <f t="shared" si="36"/>
        <v>0</v>
      </c>
    </row>
    <row r="154" spans="1:7" x14ac:dyDescent="0.25">
      <c r="A154" s="90" t="s">
        <v>379</v>
      </c>
      <c r="B154" s="77">
        <v>0</v>
      </c>
      <c r="C154" s="77">
        <v>0</v>
      </c>
      <c r="D154" s="77">
        <v>0</v>
      </c>
      <c r="E154" s="77">
        <v>0</v>
      </c>
      <c r="F154" s="77">
        <v>0</v>
      </c>
      <c r="G154" s="77">
        <f t="shared" si="36"/>
        <v>0</v>
      </c>
    </row>
    <row r="155" spans="1:7" x14ac:dyDescent="0.25">
      <c r="A155" s="88" t="s">
        <v>380</v>
      </c>
      <c r="B155" s="77">
        <v>0</v>
      </c>
      <c r="C155" s="77">
        <v>0</v>
      </c>
      <c r="D155" s="77">
        <v>0</v>
      </c>
      <c r="E155" s="77">
        <v>0</v>
      </c>
      <c r="F155" s="77">
        <v>0</v>
      </c>
      <c r="G155" s="77">
        <f t="shared" si="36"/>
        <v>0</v>
      </c>
    </row>
    <row r="156" spans="1:7" x14ac:dyDescent="0.25">
      <c r="A156" s="88" t="s">
        <v>381</v>
      </c>
      <c r="B156" s="77">
        <v>0</v>
      </c>
      <c r="C156" s="77">
        <v>0</v>
      </c>
      <c r="D156" s="77">
        <v>0</v>
      </c>
      <c r="E156" s="77">
        <v>0</v>
      </c>
      <c r="F156" s="77">
        <v>0</v>
      </c>
      <c r="G156" s="77">
        <f t="shared" si="36"/>
        <v>0</v>
      </c>
    </row>
    <row r="157" spans="1:7" x14ac:dyDescent="0.25">
      <c r="A157" s="88" t="s">
        <v>382</v>
      </c>
      <c r="B157" s="77">
        <v>0</v>
      </c>
      <c r="C157" s="77">
        <v>0</v>
      </c>
      <c r="D157" s="77">
        <v>0</v>
      </c>
      <c r="E157" s="77">
        <v>0</v>
      </c>
      <c r="F157" s="77">
        <v>0</v>
      </c>
      <c r="G157" s="77">
        <f t="shared" si="36"/>
        <v>0</v>
      </c>
    </row>
    <row r="158" spans="1:7" x14ac:dyDescent="0.25">
      <c r="A158" s="91"/>
      <c r="B158" s="92"/>
      <c r="C158" s="92"/>
      <c r="D158" s="92"/>
      <c r="E158" s="92"/>
      <c r="F158" s="92"/>
      <c r="G158" s="92"/>
    </row>
    <row r="159" spans="1:7" x14ac:dyDescent="0.25">
      <c r="A159" s="30" t="s">
        <v>384</v>
      </c>
      <c r="B159" s="93">
        <f t="shared" ref="B159:G159" si="37">B9+B84</f>
        <v>11610239.829999998</v>
      </c>
      <c r="C159" s="93">
        <f t="shared" si="37"/>
        <v>1772745.35</v>
      </c>
      <c r="D159" s="93">
        <f t="shared" si="37"/>
        <v>13382985.180000002</v>
      </c>
      <c r="E159" s="93">
        <f t="shared" si="37"/>
        <v>13037458.66</v>
      </c>
      <c r="F159" s="93">
        <f t="shared" si="37"/>
        <v>13005392.66</v>
      </c>
      <c r="G159" s="93">
        <f t="shared" si="37"/>
        <v>345526.52000000014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40:G41 B38:F38 B51:G51 B48:F48 B59:G61 B58:F58 B63:G70 B62:F62 B71:F92 B94:F159 B93:C93 E93:F93 B12:G12 G11 B16:G17 G13 G14 G15 G19 G21 G22 G23 G24 G25 C26 E26:G26 G29 G30 G31 G32 G33 G34 G35 G36 G37 B43:G47 G42 G49 B39 G39 B50 G50 B53:G53 B52 G52 B55:G57 B54 G54 G27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8" zoomScaleNormal="70" workbookViewId="0">
      <selection activeCell="G23" sqref="G23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1" t="s">
        <v>385</v>
      </c>
      <c r="B1" s="162"/>
      <c r="C1" s="162"/>
      <c r="D1" s="162"/>
      <c r="E1" s="162"/>
      <c r="F1" s="162"/>
      <c r="G1" s="163"/>
    </row>
    <row r="2" spans="1:7" ht="15" customHeight="1" x14ac:dyDescent="0.25">
      <c r="A2" s="114" t="str">
        <f>'Formato 1'!A2</f>
        <v>SISTEMA PARA EL DESARROLLO INTEGRAL DE LA FAMILIA DEL MUNICIPIO DE CORTAZAR GTO.</v>
      </c>
      <c r="B2" s="115"/>
      <c r="C2" s="115"/>
      <c r="D2" s="115"/>
      <c r="E2" s="115"/>
      <c r="F2" s="115"/>
      <c r="G2" s="116"/>
    </row>
    <row r="3" spans="1:7" ht="15" customHeight="1" x14ac:dyDescent="0.25">
      <c r="A3" s="117" t="s">
        <v>301</v>
      </c>
      <c r="B3" s="118"/>
      <c r="C3" s="118"/>
      <c r="D3" s="118"/>
      <c r="E3" s="118"/>
      <c r="F3" s="118"/>
      <c r="G3" s="119"/>
    </row>
    <row r="4" spans="1:7" ht="15" customHeight="1" x14ac:dyDescent="0.25">
      <c r="A4" s="117" t="s">
        <v>386</v>
      </c>
      <c r="B4" s="118"/>
      <c r="C4" s="118"/>
      <c r="D4" s="118"/>
      <c r="E4" s="118"/>
      <c r="F4" s="118"/>
      <c r="G4" s="119"/>
    </row>
    <row r="5" spans="1:7" ht="15" customHeight="1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1</v>
      </c>
      <c r="B6" s="121"/>
      <c r="C6" s="121"/>
      <c r="D6" s="121"/>
      <c r="E6" s="121"/>
      <c r="F6" s="121"/>
      <c r="G6" s="122"/>
    </row>
    <row r="7" spans="1:7" ht="15" customHeight="1" x14ac:dyDescent="0.25">
      <c r="A7" s="156" t="s">
        <v>5</v>
      </c>
      <c r="B7" s="158" t="s">
        <v>303</v>
      </c>
      <c r="C7" s="158"/>
      <c r="D7" s="158"/>
      <c r="E7" s="158"/>
      <c r="F7" s="158"/>
      <c r="G7" s="160" t="s">
        <v>304</v>
      </c>
    </row>
    <row r="8" spans="1:7" ht="30" x14ac:dyDescent="0.25">
      <c r="A8" s="157"/>
      <c r="B8" s="26" t="s">
        <v>305</v>
      </c>
      <c r="C8" s="7" t="s">
        <v>235</v>
      </c>
      <c r="D8" s="26" t="s">
        <v>236</v>
      </c>
      <c r="E8" s="26" t="s">
        <v>191</v>
      </c>
      <c r="F8" s="26" t="s">
        <v>208</v>
      </c>
      <c r="G8" s="159"/>
    </row>
    <row r="9" spans="1:7" ht="15.75" customHeight="1" x14ac:dyDescent="0.25">
      <c r="A9" s="146" t="s">
        <v>387</v>
      </c>
      <c r="B9" s="31">
        <f t="shared" ref="B9:G9" si="0">SUM(B10:B21)</f>
        <v>11610239.829999998</v>
      </c>
      <c r="C9" s="31">
        <f t="shared" si="0"/>
        <v>1772745.3499999999</v>
      </c>
      <c r="D9" s="31">
        <f t="shared" si="0"/>
        <v>13382985.18</v>
      </c>
      <c r="E9" s="31">
        <f t="shared" si="0"/>
        <v>13043686.710000001</v>
      </c>
      <c r="F9" s="31">
        <f t="shared" si="0"/>
        <v>13043686.710000001</v>
      </c>
      <c r="G9" s="31">
        <f t="shared" si="0"/>
        <v>307232.47000000003</v>
      </c>
    </row>
    <row r="10" spans="1:7" x14ac:dyDescent="0.25">
      <c r="A10" s="145" t="s">
        <v>567</v>
      </c>
      <c r="B10" s="77">
        <v>629775.57999999996</v>
      </c>
      <c r="C10" s="77">
        <v>-132370.26</v>
      </c>
      <c r="D10" s="77">
        <v>497405.32</v>
      </c>
      <c r="E10" s="77">
        <v>497405.32</v>
      </c>
      <c r="F10" s="77">
        <v>497405.32</v>
      </c>
      <c r="G10" s="77">
        <v>0</v>
      </c>
    </row>
    <row r="11" spans="1:7" x14ac:dyDescent="0.25">
      <c r="A11" s="145" t="s">
        <v>568</v>
      </c>
      <c r="B11" s="77">
        <v>360476.14</v>
      </c>
      <c r="C11" s="77">
        <v>-24434.99</v>
      </c>
      <c r="D11" s="77">
        <v>336041.15</v>
      </c>
      <c r="E11" s="77">
        <v>336041.15</v>
      </c>
      <c r="F11" s="77">
        <v>336041.15</v>
      </c>
      <c r="G11" s="77">
        <v>0</v>
      </c>
    </row>
    <row r="12" spans="1:7" x14ac:dyDescent="0.25">
      <c r="A12" s="145" t="s">
        <v>569</v>
      </c>
      <c r="B12" s="77">
        <v>248387.97</v>
      </c>
      <c r="C12" s="77">
        <v>-28871.46</v>
      </c>
      <c r="D12" s="77">
        <v>219516.51</v>
      </c>
      <c r="E12" s="77">
        <v>219516.51</v>
      </c>
      <c r="F12" s="77">
        <v>219516.51</v>
      </c>
      <c r="G12" s="77">
        <v>0</v>
      </c>
    </row>
    <row r="13" spans="1:7" x14ac:dyDescent="0.25">
      <c r="A13" s="145" t="s">
        <v>570</v>
      </c>
      <c r="B13" s="77">
        <v>788962.32</v>
      </c>
      <c r="C13" s="77">
        <v>-33332.230000000003</v>
      </c>
      <c r="D13" s="77">
        <v>755630.09</v>
      </c>
      <c r="E13" s="77">
        <v>740895.66</v>
      </c>
      <c r="F13" s="77">
        <v>740895.66</v>
      </c>
      <c r="G13" s="77">
        <v>14734.43</v>
      </c>
    </row>
    <row r="14" spans="1:7" x14ac:dyDescent="0.25">
      <c r="A14" s="145" t="s">
        <v>571</v>
      </c>
      <c r="B14" s="77">
        <v>495025.48</v>
      </c>
      <c r="C14" s="77">
        <v>21504.720000000001</v>
      </c>
      <c r="D14" s="77">
        <v>516530.2</v>
      </c>
      <c r="E14" s="77">
        <v>516530.06</v>
      </c>
      <c r="F14" s="77">
        <v>516530.06</v>
      </c>
      <c r="G14" s="77">
        <v>0.14000000000000001</v>
      </c>
    </row>
    <row r="15" spans="1:7" x14ac:dyDescent="0.25">
      <c r="A15" s="145" t="s">
        <v>572</v>
      </c>
      <c r="B15" s="77">
        <v>510770.94</v>
      </c>
      <c r="C15" s="77">
        <v>102965.81</v>
      </c>
      <c r="D15" s="77">
        <v>613736.75</v>
      </c>
      <c r="E15" s="77">
        <v>613736.75</v>
      </c>
      <c r="F15" s="77">
        <v>613736.75</v>
      </c>
      <c r="G15" s="77">
        <v>0</v>
      </c>
    </row>
    <row r="16" spans="1:7" x14ac:dyDescent="0.25">
      <c r="A16" s="145" t="s">
        <v>573</v>
      </c>
      <c r="B16" s="77">
        <v>366850.32</v>
      </c>
      <c r="C16" s="77">
        <v>20434.740000000002</v>
      </c>
      <c r="D16" s="77">
        <v>387285.06</v>
      </c>
      <c r="E16" s="77">
        <v>387285.06</v>
      </c>
      <c r="F16" s="77">
        <v>387285.06</v>
      </c>
      <c r="G16" s="77">
        <v>0</v>
      </c>
    </row>
    <row r="17" spans="1:7" x14ac:dyDescent="0.25">
      <c r="A17" s="145" t="s">
        <v>574</v>
      </c>
      <c r="B17" s="77">
        <v>126104.53</v>
      </c>
      <c r="C17" s="77">
        <v>60275.3</v>
      </c>
      <c r="D17" s="77">
        <v>186379.83</v>
      </c>
      <c r="E17" s="77">
        <v>186379.83</v>
      </c>
      <c r="F17" s="77">
        <v>186379.83</v>
      </c>
      <c r="G17" s="77">
        <v>0</v>
      </c>
    </row>
    <row r="18" spans="1:7" x14ac:dyDescent="0.25">
      <c r="A18" s="145" t="s">
        <v>575</v>
      </c>
      <c r="B18" s="77">
        <v>126104.53</v>
      </c>
      <c r="C18" s="77">
        <v>-4579.9799999999996</v>
      </c>
      <c r="D18" s="77">
        <v>121524.55</v>
      </c>
      <c r="E18" s="77">
        <v>121524.55</v>
      </c>
      <c r="F18" s="77">
        <v>121524.55</v>
      </c>
      <c r="G18" s="77">
        <v>0</v>
      </c>
    </row>
    <row r="19" spans="1:7" x14ac:dyDescent="0.25">
      <c r="A19" s="145" t="s">
        <v>576</v>
      </c>
      <c r="B19" s="77">
        <v>391497.42</v>
      </c>
      <c r="C19" s="77">
        <v>-121.7</v>
      </c>
      <c r="D19" s="77">
        <v>391375.72</v>
      </c>
      <c r="E19" s="77">
        <v>391375.72</v>
      </c>
      <c r="F19" s="77">
        <v>391375.72</v>
      </c>
      <c r="G19" s="77">
        <v>0</v>
      </c>
    </row>
    <row r="20" spans="1:7" x14ac:dyDescent="0.25">
      <c r="A20" s="145" t="s">
        <v>577</v>
      </c>
      <c r="B20" s="77">
        <v>1047365.07</v>
      </c>
      <c r="C20" s="77">
        <v>-152594.23000000001</v>
      </c>
      <c r="D20" s="77">
        <v>894770.84</v>
      </c>
      <c r="E20" s="77">
        <v>894770.84</v>
      </c>
      <c r="F20" s="77">
        <v>894770.84</v>
      </c>
      <c r="G20" s="77">
        <v>0</v>
      </c>
    </row>
    <row r="21" spans="1:7" x14ac:dyDescent="0.25">
      <c r="A21" s="145" t="s">
        <v>578</v>
      </c>
      <c r="B21" s="77">
        <v>6518919.5300000003</v>
      </c>
      <c r="C21" s="77">
        <v>1943869.63</v>
      </c>
      <c r="D21" s="77">
        <v>8462789.1600000001</v>
      </c>
      <c r="E21" s="77">
        <v>8138225.2599999998</v>
      </c>
      <c r="F21" s="77">
        <v>8138225.2599999998</v>
      </c>
      <c r="G21" s="77">
        <v>292497.90000000002</v>
      </c>
    </row>
    <row r="22" spans="1:7" x14ac:dyDescent="0.25">
      <c r="A22" s="147" t="s">
        <v>152</v>
      </c>
      <c r="B22" s="51"/>
      <c r="C22" s="51"/>
      <c r="D22" s="51"/>
      <c r="E22" s="51"/>
      <c r="F22" s="51"/>
      <c r="G22" s="51"/>
    </row>
    <row r="23" spans="1:7" x14ac:dyDescent="0.25">
      <c r="A23" s="148" t="s">
        <v>396</v>
      </c>
      <c r="B23" s="4">
        <f>SUM(B24:B31)</f>
        <v>0</v>
      </c>
      <c r="C23" s="4">
        <f t="shared" ref="C23:G23" si="1">SUM(C24:C31)</f>
        <v>0</v>
      </c>
      <c r="D23" s="4">
        <f t="shared" si="1"/>
        <v>0</v>
      </c>
      <c r="E23" s="4">
        <f t="shared" si="1"/>
        <v>0</v>
      </c>
      <c r="F23" s="4">
        <f t="shared" si="1"/>
        <v>0</v>
      </c>
      <c r="G23" s="4">
        <f t="shared" si="1"/>
        <v>0</v>
      </c>
    </row>
    <row r="24" spans="1:7" x14ac:dyDescent="0.25">
      <c r="A24" s="65" t="s">
        <v>388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</row>
    <row r="25" spans="1:7" x14ac:dyDescent="0.25">
      <c r="A25" s="65" t="s">
        <v>389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x14ac:dyDescent="0.25">
      <c r="A26" s="65" t="s">
        <v>390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x14ac:dyDescent="0.25">
      <c r="A27" s="65" t="s">
        <v>391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</row>
    <row r="28" spans="1:7" x14ac:dyDescent="0.25">
      <c r="A28" s="65" t="s">
        <v>392</v>
      </c>
      <c r="B28" s="77">
        <v>0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</row>
    <row r="29" spans="1:7" x14ac:dyDescent="0.25">
      <c r="A29" s="65" t="s">
        <v>393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</row>
    <row r="30" spans="1:7" x14ac:dyDescent="0.25">
      <c r="A30" s="65" t="s">
        <v>394</v>
      </c>
      <c r="B30" s="77">
        <v>0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</row>
    <row r="31" spans="1:7" x14ac:dyDescent="0.25">
      <c r="A31" s="65" t="s">
        <v>395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</row>
    <row r="32" spans="1:7" x14ac:dyDescent="0.25">
      <c r="A32" s="32" t="s">
        <v>152</v>
      </c>
      <c r="B32" s="51"/>
      <c r="C32" s="51"/>
      <c r="D32" s="51"/>
      <c r="E32" s="51"/>
      <c r="F32" s="51"/>
      <c r="G32" s="51"/>
    </row>
    <row r="33" spans="1:7" x14ac:dyDescent="0.25">
      <c r="A33" s="3" t="s">
        <v>384</v>
      </c>
      <c r="B33" s="4">
        <f t="shared" ref="B33:G33" si="2">SUM(B23,B9)</f>
        <v>11610239.829999998</v>
      </c>
      <c r="C33" s="4">
        <f t="shared" si="2"/>
        <v>1772745.3499999999</v>
      </c>
      <c r="D33" s="4">
        <f t="shared" si="2"/>
        <v>13382985.18</v>
      </c>
      <c r="E33" s="4">
        <f t="shared" si="2"/>
        <v>13043686.710000001</v>
      </c>
      <c r="F33" s="4">
        <f t="shared" si="2"/>
        <v>13043686.710000001</v>
      </c>
      <c r="G33" s="4">
        <f t="shared" si="2"/>
        <v>307232.47000000003</v>
      </c>
    </row>
    <row r="34" spans="1:7" x14ac:dyDescent="0.25">
      <c r="A34" s="57"/>
      <c r="B34" s="57"/>
      <c r="C34" s="57"/>
      <c r="D34" s="57"/>
      <c r="E34" s="57"/>
      <c r="F34" s="57"/>
      <c r="G34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2:G23 B9:G9 B32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2:G33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90" zoomScaleNormal="90" workbookViewId="0">
      <selection activeCell="G23" sqref="G2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397</v>
      </c>
      <c r="B1" s="168"/>
      <c r="C1" s="168"/>
      <c r="D1" s="168"/>
      <c r="E1" s="168"/>
      <c r="F1" s="168"/>
      <c r="G1" s="168"/>
    </row>
    <row r="2" spans="1:7" x14ac:dyDescent="0.25">
      <c r="A2" s="114" t="str">
        <f>'Formato 1'!A2</f>
        <v>SISTEMA PARA EL DESARROLLO INTEGRAL DE LA FAMILIA DEL MUNICIPIO DE CORTAZAR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398</v>
      </c>
      <c r="B3" s="118"/>
      <c r="C3" s="118"/>
      <c r="D3" s="118"/>
      <c r="E3" s="118"/>
      <c r="F3" s="118"/>
      <c r="G3" s="119"/>
    </row>
    <row r="4" spans="1:7" x14ac:dyDescent="0.25">
      <c r="A4" s="117" t="s">
        <v>399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1</v>
      </c>
      <c r="B6" s="121"/>
      <c r="C6" s="121"/>
      <c r="D6" s="121"/>
      <c r="E6" s="121"/>
      <c r="F6" s="121"/>
      <c r="G6" s="122"/>
    </row>
    <row r="7" spans="1:7" ht="15.75" customHeight="1" x14ac:dyDescent="0.25">
      <c r="A7" s="156" t="s">
        <v>5</v>
      </c>
      <c r="B7" s="164" t="s">
        <v>303</v>
      </c>
      <c r="C7" s="165"/>
      <c r="D7" s="165"/>
      <c r="E7" s="165"/>
      <c r="F7" s="166"/>
      <c r="G7" s="160" t="s">
        <v>400</v>
      </c>
    </row>
    <row r="8" spans="1:7" ht="30" x14ac:dyDescent="0.25">
      <c r="A8" s="157"/>
      <c r="B8" s="26" t="s">
        <v>305</v>
      </c>
      <c r="C8" s="7" t="s">
        <v>401</v>
      </c>
      <c r="D8" s="26" t="s">
        <v>307</v>
      </c>
      <c r="E8" s="26" t="s">
        <v>191</v>
      </c>
      <c r="F8" s="33" t="s">
        <v>208</v>
      </c>
      <c r="G8" s="159"/>
    </row>
    <row r="9" spans="1:7" ht="16.5" customHeight="1" x14ac:dyDescent="0.25">
      <c r="A9" s="27" t="s">
        <v>402</v>
      </c>
      <c r="B9" s="31">
        <f>SUM(B10,B19,B27,B37)</f>
        <v>11610239.83</v>
      </c>
      <c r="C9" s="31">
        <f t="shared" ref="C9:G9" si="0">SUM(C10,C19,C27,C37)</f>
        <v>1772745.3499999999</v>
      </c>
      <c r="D9" s="31">
        <f t="shared" si="0"/>
        <v>13382985.18</v>
      </c>
      <c r="E9" s="31">
        <f t="shared" si="0"/>
        <v>13037458.66</v>
      </c>
      <c r="F9" s="31">
        <f t="shared" si="0"/>
        <v>13005392.66</v>
      </c>
      <c r="G9" s="31">
        <f t="shared" si="0"/>
        <v>345526.52</v>
      </c>
    </row>
    <row r="10" spans="1:7" ht="15" customHeight="1" x14ac:dyDescent="0.25">
      <c r="A10" s="60" t="s">
        <v>403</v>
      </c>
      <c r="B10" s="49">
        <f>SUM(B11:B18)</f>
        <v>7566284.6000000006</v>
      </c>
      <c r="C10" s="49">
        <f t="shared" ref="C10:G10" si="1">SUM(C11:C18)</f>
        <v>1791275.4</v>
      </c>
      <c r="D10" s="49">
        <f t="shared" si="1"/>
        <v>9357560</v>
      </c>
      <c r="E10" s="49">
        <f t="shared" si="1"/>
        <v>9026768.0500000007</v>
      </c>
      <c r="F10" s="49">
        <f t="shared" si="1"/>
        <v>8994702.0500000007</v>
      </c>
      <c r="G10" s="49">
        <f t="shared" si="1"/>
        <v>330791.95</v>
      </c>
    </row>
    <row r="11" spans="1:7" x14ac:dyDescent="0.25">
      <c r="A11" s="80" t="s">
        <v>404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x14ac:dyDescent="0.25">
      <c r="A12" s="80" t="s">
        <v>405</v>
      </c>
      <c r="B12" s="49">
        <v>1047365.07</v>
      </c>
      <c r="C12" s="49">
        <v>-152594.23000000001</v>
      </c>
      <c r="D12" s="49">
        <v>894770.84</v>
      </c>
      <c r="E12" s="49">
        <v>894770.84</v>
      </c>
      <c r="F12" s="49">
        <v>894770.84</v>
      </c>
      <c r="G12" s="49">
        <v>0</v>
      </c>
    </row>
    <row r="13" spans="1:7" x14ac:dyDescent="0.25">
      <c r="A13" s="80" t="s">
        <v>406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80" t="s">
        <v>407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80" t="s">
        <v>408</v>
      </c>
      <c r="B15" s="49">
        <v>6518919.5300000003</v>
      </c>
      <c r="C15" s="49">
        <v>1943869.63</v>
      </c>
      <c r="D15" s="49">
        <v>8462789.1600000001</v>
      </c>
      <c r="E15" s="49">
        <v>8131997.21</v>
      </c>
      <c r="F15" s="49">
        <v>8099931.21</v>
      </c>
      <c r="G15" s="49">
        <v>330791.95</v>
      </c>
    </row>
    <row r="16" spans="1:7" x14ac:dyDescent="0.25">
      <c r="A16" s="80" t="s">
        <v>409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80" t="s">
        <v>410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80" t="s">
        <v>411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60" t="s">
        <v>412</v>
      </c>
      <c r="B19" s="49">
        <f>SUM(B20:B26)</f>
        <v>4043955.23</v>
      </c>
      <c r="C19" s="49">
        <f t="shared" ref="C19:G19" si="2">SUM(C20:C26)</f>
        <v>-18530.05000000001</v>
      </c>
      <c r="D19" s="49">
        <f t="shared" si="2"/>
        <v>4025425.1799999997</v>
      </c>
      <c r="E19" s="49">
        <f t="shared" si="2"/>
        <v>4010690.6100000003</v>
      </c>
      <c r="F19" s="49">
        <f t="shared" si="2"/>
        <v>4010690.6100000003</v>
      </c>
      <c r="G19" s="49">
        <f t="shared" si="2"/>
        <v>14734.57</v>
      </c>
    </row>
    <row r="20" spans="1:7" x14ac:dyDescent="0.25">
      <c r="A20" s="80" t="s">
        <v>413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</row>
    <row r="21" spans="1:7" x14ac:dyDescent="0.25">
      <c r="A21" s="80" t="s">
        <v>414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</row>
    <row r="22" spans="1:7" x14ac:dyDescent="0.25">
      <c r="A22" s="80" t="s">
        <v>415</v>
      </c>
      <c r="B22" s="49">
        <v>629775.57999999996</v>
      </c>
      <c r="C22" s="49">
        <v>-132370.26</v>
      </c>
      <c r="D22" s="49">
        <v>497405.32</v>
      </c>
      <c r="E22" s="49">
        <v>497405.32</v>
      </c>
      <c r="F22" s="49">
        <v>497405.32</v>
      </c>
      <c r="G22" s="49">
        <v>0</v>
      </c>
    </row>
    <row r="23" spans="1:7" x14ac:dyDescent="0.25">
      <c r="A23" s="80" t="s">
        <v>416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</row>
    <row r="24" spans="1:7" x14ac:dyDescent="0.25">
      <c r="A24" s="80" t="s">
        <v>417</v>
      </c>
      <c r="B24" s="49">
        <v>510770.94</v>
      </c>
      <c r="C24" s="49">
        <v>102965.81</v>
      </c>
      <c r="D24" s="49">
        <v>613736.75</v>
      </c>
      <c r="E24" s="49">
        <v>613736.75</v>
      </c>
      <c r="F24" s="49">
        <v>613736.75</v>
      </c>
      <c r="G24" s="49">
        <v>0</v>
      </c>
    </row>
    <row r="25" spans="1:7" x14ac:dyDescent="0.25">
      <c r="A25" s="80" t="s">
        <v>418</v>
      </c>
      <c r="B25" s="49">
        <v>2903408.71</v>
      </c>
      <c r="C25" s="49">
        <v>10874.4</v>
      </c>
      <c r="D25" s="49">
        <v>2914283.11</v>
      </c>
      <c r="E25" s="49">
        <v>2899548.54</v>
      </c>
      <c r="F25" s="49">
        <v>2899548.54</v>
      </c>
      <c r="G25" s="49">
        <v>14734.57</v>
      </c>
    </row>
    <row r="26" spans="1:7" x14ac:dyDescent="0.25">
      <c r="A26" s="80" t="s">
        <v>419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60" t="s">
        <v>420</v>
      </c>
      <c r="B27" s="49">
        <f>SUM(B28:B36)</f>
        <v>0</v>
      </c>
      <c r="C27" s="49">
        <f t="shared" ref="C27:G27" si="3">SUM(C28:C36)</f>
        <v>0</v>
      </c>
      <c r="D27" s="49">
        <f t="shared" si="3"/>
        <v>0</v>
      </c>
      <c r="E27" s="49">
        <f t="shared" si="3"/>
        <v>0</v>
      </c>
      <c r="F27" s="49">
        <f t="shared" si="3"/>
        <v>0</v>
      </c>
      <c r="G27" s="49">
        <f t="shared" si="3"/>
        <v>0</v>
      </c>
    </row>
    <row r="28" spans="1:7" x14ac:dyDescent="0.25">
      <c r="A28" s="83" t="s">
        <v>421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80" t="s">
        <v>422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80" t="s">
        <v>423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424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425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426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80" t="s">
        <v>427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</row>
    <row r="35" spans="1:7" ht="14.45" customHeight="1" x14ac:dyDescent="0.25">
      <c r="A35" s="80" t="s">
        <v>428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429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1" t="s">
        <v>430</v>
      </c>
      <c r="B37" s="49">
        <f>SUM(B38:B41)</f>
        <v>0</v>
      </c>
      <c r="C37" s="49">
        <f t="shared" ref="C37:G37" si="4">SUM(C38:C41)</f>
        <v>0</v>
      </c>
      <c r="D37" s="49">
        <f t="shared" si="4"/>
        <v>0</v>
      </c>
      <c r="E37" s="49">
        <f t="shared" si="4"/>
        <v>0</v>
      </c>
      <c r="F37" s="49">
        <f t="shared" si="4"/>
        <v>0</v>
      </c>
      <c r="G37" s="49">
        <f t="shared" si="4"/>
        <v>0</v>
      </c>
    </row>
    <row r="38" spans="1:7" x14ac:dyDescent="0.25">
      <c r="A38" s="83" t="s">
        <v>431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" x14ac:dyDescent="0.25">
      <c r="A39" s="83" t="s">
        <v>432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83" t="s">
        <v>433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83" t="s">
        <v>434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435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60" t="s">
        <v>403</v>
      </c>
      <c r="B44" s="49">
        <f>SUM(B45:B52)</f>
        <v>0</v>
      </c>
      <c r="C44" s="49">
        <f t="shared" ref="C44:G44" si="6">SUM(C45:C52)</f>
        <v>0</v>
      </c>
      <c r="D44" s="49">
        <f t="shared" si="6"/>
        <v>0</v>
      </c>
      <c r="E44" s="49">
        <f t="shared" si="6"/>
        <v>0</v>
      </c>
      <c r="F44" s="49">
        <f t="shared" si="6"/>
        <v>0</v>
      </c>
      <c r="G44" s="49">
        <f t="shared" si="6"/>
        <v>0</v>
      </c>
    </row>
    <row r="45" spans="1:7" x14ac:dyDescent="0.25">
      <c r="A45" s="83" t="s">
        <v>404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5">
      <c r="A46" s="83" t="s">
        <v>405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83" t="s">
        <v>406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25">
      <c r="A48" s="83" t="s">
        <v>407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x14ac:dyDescent="0.25">
      <c r="A49" s="83" t="s">
        <v>408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25">
      <c r="A50" s="83" t="s">
        <v>409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25">
      <c r="A51" s="83" t="s">
        <v>410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</row>
    <row r="52" spans="1:7" x14ac:dyDescent="0.25">
      <c r="A52" s="83" t="s">
        <v>411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60" t="s">
        <v>412</v>
      </c>
      <c r="B53" s="49">
        <f>SUM(B54:B60)</f>
        <v>0</v>
      </c>
      <c r="C53" s="49">
        <f t="shared" ref="C53:G53" si="7">SUM(C54:C60)</f>
        <v>0</v>
      </c>
      <c r="D53" s="49">
        <f t="shared" si="7"/>
        <v>0</v>
      </c>
      <c r="E53" s="49">
        <f t="shared" si="7"/>
        <v>0</v>
      </c>
      <c r="F53" s="49">
        <f t="shared" si="7"/>
        <v>0</v>
      </c>
      <c r="G53" s="49">
        <f t="shared" si="7"/>
        <v>0</v>
      </c>
    </row>
    <row r="54" spans="1:7" x14ac:dyDescent="0.25">
      <c r="A54" s="83" t="s">
        <v>413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</row>
    <row r="55" spans="1:7" x14ac:dyDescent="0.25">
      <c r="A55" s="83" t="s">
        <v>414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</row>
    <row r="56" spans="1:7" x14ac:dyDescent="0.25">
      <c r="A56" s="83" t="s">
        <v>415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25">
      <c r="A57" s="84" t="s">
        <v>416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25">
      <c r="A58" s="83" t="s">
        <v>417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25">
      <c r="A59" s="83" t="s">
        <v>418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25">
      <c r="A60" s="83" t="s">
        <v>419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60" t="s">
        <v>420</v>
      </c>
      <c r="B61" s="49">
        <f>SUM(B62:B70)</f>
        <v>0</v>
      </c>
      <c r="C61" s="49">
        <f t="shared" ref="C61:G61" si="8">SUM(C62:C70)</f>
        <v>0</v>
      </c>
      <c r="D61" s="49">
        <f t="shared" si="8"/>
        <v>0</v>
      </c>
      <c r="E61" s="49">
        <f t="shared" si="8"/>
        <v>0</v>
      </c>
      <c r="F61" s="49">
        <f t="shared" si="8"/>
        <v>0</v>
      </c>
      <c r="G61" s="49">
        <f t="shared" si="8"/>
        <v>0</v>
      </c>
    </row>
    <row r="62" spans="1:7" x14ac:dyDescent="0.25">
      <c r="A62" s="83" t="s">
        <v>421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83" t="s">
        <v>422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1:7" x14ac:dyDescent="0.25">
      <c r="A64" s="83" t="s">
        <v>423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83" t="s">
        <v>424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83" t="s">
        <v>425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83" t="s">
        <v>426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83" t="s">
        <v>427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25">
      <c r="A69" s="83" t="s">
        <v>428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83" t="s">
        <v>429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61" t="s">
        <v>430</v>
      </c>
      <c r="B71" s="49">
        <f>SUM(B72:B75)</f>
        <v>0</v>
      </c>
      <c r="C71" s="49">
        <f t="shared" ref="C71:G71" si="9">SUM(C72:C75)</f>
        <v>0</v>
      </c>
      <c r="D71" s="49">
        <f t="shared" si="9"/>
        <v>0</v>
      </c>
      <c r="E71" s="49">
        <f t="shared" si="9"/>
        <v>0</v>
      </c>
      <c r="F71" s="49">
        <f t="shared" si="9"/>
        <v>0</v>
      </c>
      <c r="G71" s="49">
        <f t="shared" si="9"/>
        <v>0</v>
      </c>
    </row>
    <row r="72" spans="1:7" x14ac:dyDescent="0.25">
      <c r="A72" s="83" t="s">
        <v>431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x14ac:dyDescent="0.25">
      <c r="A73" s="83" t="s">
        <v>432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3" t="s">
        <v>433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3" t="s">
        <v>434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384</v>
      </c>
      <c r="B77" s="4">
        <f>B43+B9</f>
        <v>11610239.83</v>
      </c>
      <c r="C77" s="4">
        <f t="shared" ref="C77:G77" si="10">C43+C9</f>
        <v>1772745.3499999999</v>
      </c>
      <c r="D77" s="4">
        <f t="shared" si="10"/>
        <v>13382985.18</v>
      </c>
      <c r="E77" s="4">
        <f t="shared" si="10"/>
        <v>13037458.66</v>
      </c>
      <c r="F77" s="4">
        <f t="shared" si="10"/>
        <v>13005392.66</v>
      </c>
      <c r="G77" s="4">
        <f t="shared" si="10"/>
        <v>345526.52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1 B13:G14 B16:G21 B23:G23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90" zoomScaleNormal="90" workbookViewId="0">
      <selection activeCell="G31" sqref="G3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1" t="s">
        <v>436</v>
      </c>
      <c r="B1" s="154"/>
      <c r="C1" s="154"/>
      <c r="D1" s="154"/>
      <c r="E1" s="154"/>
      <c r="F1" s="154"/>
      <c r="G1" s="155"/>
    </row>
    <row r="2" spans="1:7" x14ac:dyDescent="0.25">
      <c r="A2" s="114" t="str">
        <f>'Formato 1'!A2</f>
        <v>SISTEMA PARA EL DESARROLLO INTEGRAL DE LA FAMILIA DEL MUNICIPIO DE CORTAZAR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301</v>
      </c>
      <c r="B3" s="118"/>
      <c r="C3" s="118"/>
      <c r="D3" s="118"/>
      <c r="E3" s="118"/>
      <c r="F3" s="118"/>
      <c r="G3" s="119"/>
    </row>
    <row r="4" spans="1:7" x14ac:dyDescent="0.25">
      <c r="A4" s="117" t="s">
        <v>437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1</v>
      </c>
      <c r="B6" s="121"/>
      <c r="C6" s="121"/>
      <c r="D6" s="121"/>
      <c r="E6" s="121"/>
      <c r="F6" s="121"/>
      <c r="G6" s="122"/>
    </row>
    <row r="7" spans="1:7" x14ac:dyDescent="0.25">
      <c r="A7" s="156" t="s">
        <v>438</v>
      </c>
      <c r="B7" s="159" t="s">
        <v>303</v>
      </c>
      <c r="C7" s="159"/>
      <c r="D7" s="159"/>
      <c r="E7" s="159"/>
      <c r="F7" s="159"/>
      <c r="G7" s="159" t="s">
        <v>304</v>
      </c>
    </row>
    <row r="8" spans="1:7" ht="30" x14ac:dyDescent="0.25">
      <c r="A8" s="157"/>
      <c r="B8" s="7" t="s">
        <v>305</v>
      </c>
      <c r="C8" s="34" t="s">
        <v>401</v>
      </c>
      <c r="D8" s="34" t="s">
        <v>236</v>
      </c>
      <c r="E8" s="34" t="s">
        <v>191</v>
      </c>
      <c r="F8" s="34" t="s">
        <v>208</v>
      </c>
      <c r="G8" s="169"/>
    </row>
    <row r="9" spans="1:7" ht="15.75" customHeight="1" x14ac:dyDescent="0.25">
      <c r="A9" s="27" t="s">
        <v>439</v>
      </c>
      <c r="B9" s="123">
        <f>SUM(B10,B11,B12,B15,B16,B19)</f>
        <v>7755664.8099999996</v>
      </c>
      <c r="C9" s="123">
        <f t="shared" ref="C9:G9" si="0">SUM(C10,C11,C12,C15,C16,C19)</f>
        <v>-857203.33</v>
      </c>
      <c r="D9" s="123">
        <f t="shared" si="0"/>
        <v>6898461.4800000004</v>
      </c>
      <c r="E9" s="123">
        <f t="shared" si="0"/>
        <v>6898461.3399999999</v>
      </c>
      <c r="F9" s="123">
        <f t="shared" si="0"/>
        <v>6898461.3399999999</v>
      </c>
      <c r="G9" s="123">
        <f t="shared" si="0"/>
        <v>0.14000000000000001</v>
      </c>
    </row>
    <row r="10" spans="1:7" x14ac:dyDescent="0.25">
      <c r="A10" s="60" t="s">
        <v>440</v>
      </c>
      <c r="B10" s="77">
        <v>7755664.8099999996</v>
      </c>
      <c r="C10" s="77">
        <v>-857203.33</v>
      </c>
      <c r="D10" s="77">
        <v>6898461.4800000004</v>
      </c>
      <c r="E10" s="77">
        <v>6898461.3399999999</v>
      </c>
      <c r="F10" s="77">
        <v>6898461.3399999999</v>
      </c>
      <c r="G10" s="78">
        <v>0.14000000000000001</v>
      </c>
    </row>
    <row r="11" spans="1:7" ht="15.75" customHeight="1" x14ac:dyDescent="0.25">
      <c r="A11" s="60" t="s">
        <v>441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8">
        <f t="shared" ref="G11:G19" si="1">D11-E11</f>
        <v>0</v>
      </c>
    </row>
    <row r="12" spans="1:7" x14ac:dyDescent="0.25">
      <c r="A12" s="60" t="s">
        <v>442</v>
      </c>
      <c r="B12" s="79">
        <f>B13+B14</f>
        <v>0</v>
      </c>
      <c r="C12" s="79">
        <f t="shared" ref="C12:G12" si="2">C13+C14</f>
        <v>0</v>
      </c>
      <c r="D12" s="79">
        <f t="shared" si="2"/>
        <v>0</v>
      </c>
      <c r="E12" s="79">
        <f t="shared" si="2"/>
        <v>0</v>
      </c>
      <c r="F12" s="79">
        <f t="shared" si="2"/>
        <v>0</v>
      </c>
      <c r="G12" s="79">
        <f t="shared" si="2"/>
        <v>0</v>
      </c>
    </row>
    <row r="13" spans="1:7" x14ac:dyDescent="0.25">
      <c r="A13" s="80" t="s">
        <v>443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8">
        <f t="shared" si="1"/>
        <v>0</v>
      </c>
    </row>
    <row r="14" spans="1:7" x14ac:dyDescent="0.25">
      <c r="A14" s="80" t="s">
        <v>444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8">
        <f t="shared" si="1"/>
        <v>0</v>
      </c>
    </row>
    <row r="15" spans="1:7" x14ac:dyDescent="0.25">
      <c r="A15" s="60" t="s">
        <v>445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f t="shared" si="1"/>
        <v>0</v>
      </c>
    </row>
    <row r="16" spans="1:7" ht="30" x14ac:dyDescent="0.25">
      <c r="A16" s="61" t="s">
        <v>446</v>
      </c>
      <c r="B16" s="79">
        <f>B17+B18</f>
        <v>0</v>
      </c>
      <c r="C16" s="79">
        <f t="shared" ref="C16:G16" si="3">C17+C18</f>
        <v>0</v>
      </c>
      <c r="D16" s="79">
        <f t="shared" si="3"/>
        <v>0</v>
      </c>
      <c r="E16" s="79">
        <f t="shared" si="3"/>
        <v>0</v>
      </c>
      <c r="F16" s="79">
        <f t="shared" si="3"/>
        <v>0</v>
      </c>
      <c r="G16" s="79">
        <f t="shared" si="3"/>
        <v>0</v>
      </c>
    </row>
    <row r="17" spans="1:7" x14ac:dyDescent="0.25">
      <c r="A17" s="80" t="s">
        <v>447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f t="shared" si="1"/>
        <v>0</v>
      </c>
    </row>
    <row r="18" spans="1:7" x14ac:dyDescent="0.25">
      <c r="A18" s="80" t="s">
        <v>448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f t="shared" si="1"/>
        <v>0</v>
      </c>
    </row>
    <row r="19" spans="1:7" x14ac:dyDescent="0.25">
      <c r="A19" s="60" t="s">
        <v>449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f t="shared" si="1"/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450</v>
      </c>
      <c r="B21" s="37">
        <f>SUM(B22,B23,B24,B27,B28,B31)</f>
        <v>0</v>
      </c>
      <c r="C21" s="37">
        <f t="shared" ref="C21:F21" si="4">SUM(C22,C23,C24,C27,C28,C31)</f>
        <v>0</v>
      </c>
      <c r="D21" s="37">
        <f t="shared" si="4"/>
        <v>0</v>
      </c>
      <c r="E21" s="37">
        <f t="shared" si="4"/>
        <v>0</v>
      </c>
      <c r="F21" s="37">
        <f t="shared" si="4"/>
        <v>0</v>
      </c>
      <c r="G21" s="37">
        <f>SUM(G22,G23,G24,G27,G28,G31)</f>
        <v>0</v>
      </c>
    </row>
    <row r="22" spans="1:7" x14ac:dyDescent="0.25">
      <c r="A22" s="60" t="s">
        <v>440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8">
        <f t="shared" ref="G22:G31" si="5">D22-E22</f>
        <v>0</v>
      </c>
    </row>
    <row r="23" spans="1:7" x14ac:dyDescent="0.25">
      <c r="A23" s="60" t="s">
        <v>441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 t="shared" si="5"/>
        <v>0</v>
      </c>
    </row>
    <row r="24" spans="1:7" x14ac:dyDescent="0.25">
      <c r="A24" s="60" t="s">
        <v>442</v>
      </c>
      <c r="B24" s="79">
        <f t="shared" ref="B24:G24" si="6">B25+B26</f>
        <v>0</v>
      </c>
      <c r="C24" s="79">
        <f t="shared" si="6"/>
        <v>0</v>
      </c>
      <c r="D24" s="79">
        <f t="shared" si="6"/>
        <v>0</v>
      </c>
      <c r="E24" s="79">
        <f t="shared" si="6"/>
        <v>0</v>
      </c>
      <c r="F24" s="79">
        <f t="shared" si="6"/>
        <v>0</v>
      </c>
      <c r="G24" s="78">
        <f t="shared" si="6"/>
        <v>0</v>
      </c>
    </row>
    <row r="25" spans="1:7" x14ac:dyDescent="0.25">
      <c r="A25" s="80" t="s">
        <v>443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 t="shared" si="5"/>
        <v>0</v>
      </c>
    </row>
    <row r="26" spans="1:7" x14ac:dyDescent="0.25">
      <c r="A26" s="80" t="s">
        <v>444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 t="shared" si="5"/>
        <v>0</v>
      </c>
    </row>
    <row r="27" spans="1:7" x14ac:dyDescent="0.25">
      <c r="A27" s="60" t="s">
        <v>445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 t="shared" si="5"/>
        <v>0</v>
      </c>
    </row>
    <row r="28" spans="1:7" ht="30" x14ac:dyDescent="0.25">
      <c r="A28" s="61" t="s">
        <v>446</v>
      </c>
      <c r="B28" s="79">
        <f t="shared" ref="B28:G28" si="7">B29+B30</f>
        <v>0</v>
      </c>
      <c r="C28" s="79">
        <f t="shared" si="7"/>
        <v>0</v>
      </c>
      <c r="D28" s="79">
        <f t="shared" si="7"/>
        <v>0</v>
      </c>
      <c r="E28" s="79">
        <f t="shared" si="7"/>
        <v>0</v>
      </c>
      <c r="F28" s="79">
        <f t="shared" si="7"/>
        <v>0</v>
      </c>
      <c r="G28" s="78">
        <f t="shared" si="7"/>
        <v>0</v>
      </c>
    </row>
    <row r="29" spans="1:7" x14ac:dyDescent="0.25">
      <c r="A29" s="80" t="s">
        <v>447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 t="shared" si="5"/>
        <v>0</v>
      </c>
    </row>
    <row r="30" spans="1:7" x14ac:dyDescent="0.25">
      <c r="A30" s="80" t="s">
        <v>448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 t="shared" si="5"/>
        <v>0</v>
      </c>
    </row>
    <row r="31" spans="1:7" x14ac:dyDescent="0.25">
      <c r="A31" s="60" t="s">
        <v>449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 t="shared" si="5"/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451</v>
      </c>
      <c r="B33" s="37">
        <f>B21+B9</f>
        <v>7755664.8099999996</v>
      </c>
      <c r="C33" s="37">
        <f t="shared" ref="C33:G33" si="8">C21+C9</f>
        <v>-857203.33</v>
      </c>
      <c r="D33" s="37">
        <f t="shared" si="8"/>
        <v>6898461.4800000004</v>
      </c>
      <c r="E33" s="37">
        <f t="shared" si="8"/>
        <v>6898461.3399999999</v>
      </c>
      <c r="F33" s="37">
        <f t="shared" si="8"/>
        <v>6898461.3399999999</v>
      </c>
      <c r="G33" s="37">
        <f t="shared" si="8"/>
        <v>0.14000000000000001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6aa8a68a-ab09-4ac8-a697-fdce915bc567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0c865bf4-0f22-4e4d-b041-7b0c1657e5a8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</cp:lastModifiedBy>
  <cp:revision/>
  <dcterms:created xsi:type="dcterms:W3CDTF">2023-03-16T22:14:51Z</dcterms:created>
  <dcterms:modified xsi:type="dcterms:W3CDTF">2024-01-23T17:01:04Z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