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-105" yWindow="-105" windowWidth="20730" windowHeight="1176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G26" i="1" s="1"/>
  <c r="F26" i="1"/>
  <c r="E26" i="1"/>
  <c r="D26" i="1"/>
  <c r="C26" i="1"/>
  <c r="B26" i="1"/>
  <c r="D25" i="1"/>
  <c r="G25" i="1" s="1"/>
  <c r="D24" i="1"/>
  <c r="G24" i="1" s="1"/>
  <c r="F23" i="1"/>
  <c r="E23" i="1"/>
  <c r="D23" i="1"/>
  <c r="C23" i="1"/>
  <c r="B23" i="1"/>
  <c r="G22" i="1"/>
  <c r="D22" i="1"/>
  <c r="G21" i="1"/>
  <c r="D21" i="1"/>
  <c r="G20" i="1"/>
  <c r="D20" i="1"/>
  <c r="G19" i="1"/>
  <c r="F19" i="1"/>
  <c r="E19" i="1"/>
  <c r="D19" i="1"/>
  <c r="C19" i="1"/>
  <c r="B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F10" i="1"/>
  <c r="E10" i="1"/>
  <c r="D10" i="1"/>
  <c r="C10" i="1"/>
  <c r="B10" i="1"/>
  <c r="G9" i="1"/>
  <c r="D9" i="1"/>
  <c r="G8" i="1"/>
  <c r="D8" i="1"/>
  <c r="G7" i="1"/>
  <c r="F7" i="1"/>
  <c r="E7" i="1"/>
  <c r="D7" i="1"/>
  <c r="C7" i="1"/>
  <c r="B7" i="1"/>
  <c r="F6" i="1"/>
  <c r="F37" i="1" s="1"/>
  <c r="E6" i="1"/>
  <c r="E37" i="1" s="1"/>
  <c r="D6" i="1"/>
  <c r="D37" i="1" s="1"/>
  <c r="C6" i="1"/>
  <c r="C37" i="1" s="1"/>
  <c r="B6" i="1"/>
  <c r="B37" i="1" s="1"/>
  <c r="G23" i="1" l="1"/>
  <c r="G6" i="1" s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<sst xmlns="http://schemas.openxmlformats.org/spreadsheetml/2006/main" count="66" uniqueCount="66">
  <si>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</si>
  <si>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</si>
  <si>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</si>
  <si>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</si>
  <si>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</si>
  <si>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</si>
  <si>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</si>
  <si>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</si>
  <si>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</si>
  <si>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</si>
  <si>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</si>
  <si>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</si>
  <si>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</si>
  <si>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</si>
  <si>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</si>
  <si>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</si>
  <si>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</si>
  <si>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</si>
  <si>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</si>
  <si>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</si>
  <si>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</si>
  <si>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</si>
  <si>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</si>
  <si>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</si>
  <si>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</si>
  <si>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</si>
  <si>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</si>
  <si>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</si>
  <si>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</si>
  <si>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</si>
  <si>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</si>
  <si>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</si>
  <si>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</si>
  <si>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</si>
  <si>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</si>
  <si>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</si>
  <si>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</si>
  <si>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</si>
  <si>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</si>
  <si>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</si>
  <si>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</si>
  <si>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</si>
  <si>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</si>
  <si>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</si>
  <si>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</si>
  <si>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</si>
  <si>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</si>
  <si>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</si>
  <si>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</si>
  <si>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</si>
  <si>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</si>
  <si>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</si>
  <si>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</si>
  <si>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</si>
  <si>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</si>
  <si>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</si>
  <si>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</si>
  <si>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</si>
  <si>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</si>
  <si>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</si>
  <si>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</si>
  <si>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</si>
  <si>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</si>
  <si>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</si>
  <si>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Concepto</t>
  </si>
  <si>
    <t>Sistema para el Desarrollo Integral de la Familia del Municipio de Cortázar, Gto.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</si>
</sst>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zoomScaleSheetLayoutView="90" workbookViewId="0">
      <selection activeCell="E23" sqref="E2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65</v>
      </c>
      <c r="B1" s="25"/>
      <c r="C1" s="25"/>
      <c r="D1" s="25"/>
      <c r="E1" s="25"/>
      <c r="F1" s="25"/>
      <c r="G1" s="28"/>
    </row>
    <row r="2" spans="1:8" ht="15" customHeight="1" x14ac:dyDescent="0.2">
      <c r="A2" s="23"/>
      <c r="B2" s="25" t="s">
        <v>31</v>
      </c>
      <c r="C2" s="25"/>
      <c r="D2" s="25"/>
      <c r="E2" s="25"/>
      <c r="F2" s="25"/>
      <c r="G2" s="26" t="s">
        <v>30</v>
      </c>
    </row>
    <row r="3" spans="1:8" ht="24.95" customHeight="1" x14ac:dyDescent="0.2">
      <c r="A3" s="21" t="s">
        <v>64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11475668.92</v>
      </c>
      <c r="C6" s="5">
        <f t="shared" ref="C6:G6" si="0">+C7+C10+C19+C23+C26+C31</f>
        <v>2938690.6100000003</v>
      </c>
      <c r="D6" s="5">
        <f t="shared" si="0"/>
        <v>14414359.529999999</v>
      </c>
      <c r="E6" s="5">
        <f t="shared" si="0"/>
        <v>13593390.34</v>
      </c>
      <c r="F6" s="5">
        <f t="shared" si="0"/>
        <v>13593390.34</v>
      </c>
      <c r="G6" s="5">
        <f t="shared" si="0"/>
        <v>820969.18999999855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4932767.68</v>
      </c>
      <c r="C10" s="10">
        <f>SUM(C11:C18)</f>
        <v>-280034.32</v>
      </c>
      <c r="D10" s="10">
        <f t="shared" ref="D10:G10" si="2">SUM(D11:D18)</f>
        <v>4652733.3599999994</v>
      </c>
      <c r="E10" s="10">
        <f t="shared" si="2"/>
        <v>4392156.88</v>
      </c>
      <c r="F10" s="10">
        <f t="shared" si="2"/>
        <v>4392156.88</v>
      </c>
      <c r="G10" s="10">
        <f t="shared" si="2"/>
        <v>260576.47999999952</v>
      </c>
      <c r="H10" s="9">
        <v>0</v>
      </c>
    </row>
    <row r="11" spans="1:8" x14ac:dyDescent="0.2">
      <c r="A11" s="14" t="s">
        <v>4</v>
      </c>
      <c r="B11" s="11">
        <v>4932767.68</v>
      </c>
      <c r="C11" s="11">
        <v>-280034.32</v>
      </c>
      <c r="D11" s="11">
        <f t="shared" ref="D11:D18" si="3">B11+C11</f>
        <v>4652733.3599999994</v>
      </c>
      <c r="E11" s="11">
        <v>4392156.88</v>
      </c>
      <c r="F11" s="11">
        <v>4392156.88</v>
      </c>
      <c r="G11" s="11">
        <f t="shared" ref="G11:G18" si="4">D11-E11</f>
        <v>260576.47999999952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6542901.2400000002</v>
      </c>
      <c r="C19" s="10">
        <f>SUM(C20:C22)</f>
        <v>3218724.93</v>
      </c>
      <c r="D19" s="10">
        <f t="shared" ref="D19:G19" si="5">SUM(D20:D22)</f>
        <v>9761626.1699999999</v>
      </c>
      <c r="E19" s="10">
        <f t="shared" si="5"/>
        <v>9201233.4600000009</v>
      </c>
      <c r="F19" s="10">
        <f t="shared" si="5"/>
        <v>9201233.4600000009</v>
      </c>
      <c r="G19" s="10">
        <f t="shared" si="5"/>
        <v>560392.70999999903</v>
      </c>
      <c r="H19" s="9">
        <v>0</v>
      </c>
    </row>
    <row r="20" spans="1:8" x14ac:dyDescent="0.2">
      <c r="A20" s="14" t="s">
        <v>13</v>
      </c>
      <c r="B20" s="11">
        <v>6542901.2400000002</v>
      </c>
      <c r="C20" s="11">
        <v>3218724.93</v>
      </c>
      <c r="D20" s="11">
        <f t="shared" ref="D20:D22" si="6">B20+C20</f>
        <v>9761626.1699999999</v>
      </c>
      <c r="E20" s="11">
        <v>9201233.4600000009</v>
      </c>
      <c r="F20" s="11">
        <v>9201233.4600000009</v>
      </c>
      <c r="G20" s="11">
        <f t="shared" ref="G20:G22" si="7">D20-E20</f>
        <v>560392.70999999903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59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5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5" t="s">
        <v>61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5" t="s">
        <v>62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2" t="s">
        <v>63</v>
      </c>
      <c r="B37" s="12">
        <f t="shared" ref="B37:G37" si="17">+B6+B33+B34+B35</f>
        <v>11475668.92</v>
      </c>
      <c r="C37" s="12">
        <f t="shared" si="17"/>
        <v>2938690.6100000003</v>
      </c>
      <c r="D37" s="12">
        <f t="shared" si="17"/>
        <v>14414359.529999999</v>
      </c>
      <c r="E37" s="12">
        <f t="shared" si="17"/>
        <v>13593390.34</v>
      </c>
      <c r="F37" s="12">
        <f t="shared" si="17"/>
        <v>13593390.34</v>
      </c>
      <c r="G37" s="12">
        <f t="shared" si="17"/>
        <v>820969.18999999855</v>
      </c>
    </row>
    <row r="39" spans="1:8" x14ac:dyDescent="0.2">
      <c r="A39" s="16" t="s">
        <v>58</v>
      </c>
    </row>
    <row r="40" spans="1:8" s="19" customFormat="1" x14ac:dyDescent="0.25"/>
    <row r="41" spans="1:8" s="19" customFormat="1" x14ac:dyDescent="0.25"/>
    <row r="42" spans="1:8" s="19" customFormat="1" x14ac:dyDescent="0.25"/>
    <row r="43" spans="1:8" s="19" customFormat="1" x14ac:dyDescent="0.25"/>
    <row r="44" spans="1:8" s="19" customFormat="1" x14ac:dyDescent="0.25"/>
    <row r="45" spans="1:8" s="19" customFormat="1" x14ac:dyDescent="0.25"/>
    <row r="46" spans="1:8" s="19" customFormat="1" x14ac:dyDescent="0.25"/>
    <row r="47" spans="1:8" s="19" customFormat="1" x14ac:dyDescent="0.25">
      <c r="A47" s="20"/>
    </row>
    <row r="48" spans="1:8" s="19" customFormat="1" x14ac:dyDescent="0.25">
      <c r="A48" s="20"/>
    </row>
    <row r="49" s="19" customFormat="1" x14ac:dyDescent="0.25"/>
    <row r="50" s="19" customFormat="1" x14ac:dyDescent="0.25"/>
  </sheetData>
  <sheetProtection formatCells="0" formatColumns="0" formatRows="0" autoFilter="0"/>
  <protectedRanges>
    <protectedRange sqref="A38:G65522" name="Rango1"/>
    <protectedRange sqref="A11:A18 A20:A22 A24:A25 A27:A30 A8:A9 A32:A36" name="Rango1_3"/>
    <protectedRange sqref="B4:G5" name="Rango1_2_2"/>
    <protectedRange sqref="A37" name="Rango1_1_2_1"/>
    <protectedRange sqref="B7:G36" name="Rango1_3_1"/>
    <protectedRange sqref="B6:G6" name="Rango1_2_2_1"/>
    <protectedRange sqref="B37:G37" name="Rango1_1_2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2025-01-29T00:22:54Z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